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ellserver\store-server\5η ΠΠ 2014-2020\ΠΑΑ 2014-2020\CLLD_ΑΝΑΤΟΛΙΚΗ ΠΕΛΟΠΟΝΝΗΣΟΣ\ΕΠΑΛΘ\ΠΡΟΣΚΛΗΣΕΙΣ ΔΗΜΟΣΙΟΥ ΧΑΡΑΚΤΗΡΑ\1η ΠΡΟΣΚΛΗΣΗ ΔΗΜΟΣΙΩΝ ΕΡΓΩΝ\ΣΥΝΗΜΜΕΝΑ ΠΡΟΣΚΛΗΣΗΣ\"/>
    </mc:Choice>
  </mc:AlternateContent>
  <bookViews>
    <workbookView xWindow="-120" yWindow="-120" windowWidth="29040" windowHeight="15990" tabRatio="961" firstSheet="6" activeTab="9"/>
  </bookViews>
  <sheets>
    <sheet name="ΟΔΗΓΙΕΣ" sheetId="21" r:id="rId1"/>
    <sheet name="ΑΝΑΛΥΤΙΚΟΣ ΠΥ ΑΜΟΙΒΩΝ ΣΥΜΒΟΥΛΩΝ" sheetId="25" r:id="rId2"/>
    <sheet name="ΑΝΑΛΥΤΙΚΟΣ ΠΥ ΕΚΔΗΛΩΣΕΩΝ" sheetId="27" r:id="rId3"/>
    <sheet name="ΑΝΑΛΥΤΙΚΟΣ ΠΥ ΑΓΟΡΑ ΓΗΣ" sheetId="28" r:id="rId4"/>
    <sheet name="ΑΝΑΛΥΤΙΚΟΣ ΠΥ ΚΤΗΡΙΑΚΩΝ" sheetId="29" r:id="rId5"/>
    <sheet name="ΑΝΑΛΥΤΙΚΟΣ ΠΥ ΑΠΕ, ΕΞΟΠΛ&amp;ΜΜ" sheetId="30" r:id="rId6"/>
    <sheet name="ΑΝΑΛΥΤΙΚΟΣ ΠΥ ΜΕΛΕΤΩΝ ΥΠΗΡΕΣΙΩΝ" sheetId="31" r:id="rId7"/>
    <sheet name="ΑΝΑΛΥΤΙΚΟΣ ΠΥ ΔΑΠΑΝΩΝ ΠΡΟΒΟΛΗΣ" sheetId="32" r:id="rId8"/>
    <sheet name="ΣΥΝΟΨΗ ΚΟΣΤΟΥΣ" sheetId="33" r:id="rId9"/>
    <sheet name="ΧΡΟΝΟΔΙΑΓΡΑΜΜΑ" sheetId="13" r:id="rId10"/>
  </sheets>
  <definedNames>
    <definedName name="_xlnm.Print_Area" localSheetId="3">'ΑΝΑΛΥΤΙΚΟΣ ΠΥ ΑΓΟΡΑ ΓΗΣ'!$A$1:$E$15</definedName>
    <definedName name="_xlnm.Print_Area" localSheetId="5">'ΑΝΑΛΥΤΙΚΟΣ ΠΥ ΑΠΕ, ΕΞΟΠΛ&amp;ΜΜ'!$A$1:$H$36</definedName>
    <definedName name="_xlnm.Print_Area" localSheetId="7">'ΑΝΑΛΥΤΙΚΟΣ ΠΥ ΔΑΠΑΝΩΝ ΠΡΟΒΟΛΗΣ'!$A$4:$E$15</definedName>
    <definedName name="_xlnm.Print_Area" localSheetId="4">'ΑΝΑΛΥΤΙΚΟΣ ΠΥ ΚΤΗΡΙΑΚΩΝ'!$A$1:$K$190</definedName>
    <definedName name="_xlnm.Print_Area" localSheetId="6">'ΑΝΑΛΥΤΙΚΟΣ ΠΥ ΜΕΛΕΤΩΝ ΥΠΗΡΕΣΙΩΝ'!$A$4:$E$18</definedName>
    <definedName name="_xlnm.Print_Area" localSheetId="8">'ΣΥΝΟΨΗ ΚΟΣΤΟΥΣ'!$A$1:$E$23</definedName>
    <definedName name="_xlnm.Print_Titles" localSheetId="1">'ΑΝΑΛΥΤΙΚΟΣ ΠΥ ΑΜΟΙΒΩΝ ΣΥΜΒΟΥΛΩΝ'!$4:$4</definedName>
    <definedName name="_xlnm.Print_Titles" localSheetId="2">'ΑΝΑΛΥΤΙΚΟΣ ΠΥ ΕΚΔΗΛΩΣΕΩΝ'!$4:$4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32" l="1"/>
  <c r="E5" i="32"/>
  <c r="E7" i="32" s="1"/>
  <c r="E15" i="33" s="1"/>
  <c r="D6" i="32"/>
  <c r="E6" i="32"/>
  <c r="C7" i="32"/>
  <c r="C15" i="33" s="1"/>
  <c r="D7" i="32"/>
  <c r="D15" i="33" s="1"/>
  <c r="D5" i="31"/>
  <c r="E5" i="31"/>
  <c r="D6" i="31"/>
  <c r="E6" i="31"/>
  <c r="D7" i="31"/>
  <c r="E7" i="31"/>
  <c r="D8" i="31"/>
  <c r="E8" i="31"/>
  <c r="D9" i="31"/>
  <c r="E9" i="31"/>
  <c r="C10" i="31"/>
  <c r="C14" i="33" s="1"/>
  <c r="F5" i="30"/>
  <c r="G5" i="30" s="1"/>
  <c r="H5" i="30"/>
  <c r="F6" i="30"/>
  <c r="G6" i="30" s="1"/>
  <c r="H6" i="30"/>
  <c r="H8" i="30" s="1"/>
  <c r="E10" i="33" s="1"/>
  <c r="F7" i="30"/>
  <c r="G7" i="30"/>
  <c r="H7" i="30"/>
  <c r="F8" i="30"/>
  <c r="C10" i="33" s="1"/>
  <c r="F12" i="30"/>
  <c r="G12" i="30"/>
  <c r="H12" i="30"/>
  <c r="F13" i="30"/>
  <c r="G13" i="30" s="1"/>
  <c r="H13" i="30"/>
  <c r="F14" i="30"/>
  <c r="G14" i="30" s="1"/>
  <c r="H14" i="30"/>
  <c r="F19" i="30"/>
  <c r="G19" i="30" s="1"/>
  <c r="H19" i="30"/>
  <c r="F20" i="30"/>
  <c r="G20" i="30" s="1"/>
  <c r="H20" i="30"/>
  <c r="F21" i="30"/>
  <c r="G21" i="30"/>
  <c r="H21" i="30"/>
  <c r="F22" i="30"/>
  <c r="C12" i="33" s="1"/>
  <c r="F26" i="30"/>
  <c r="G26" i="30"/>
  <c r="H26" i="30"/>
  <c r="F27" i="30"/>
  <c r="F28" i="30" s="1"/>
  <c r="C13" i="33" s="1"/>
  <c r="H27" i="30"/>
  <c r="H28" i="30" s="1"/>
  <c r="E13" i="33" s="1"/>
  <c r="I6" i="29"/>
  <c r="J6" i="29"/>
  <c r="K6" i="29"/>
  <c r="I7" i="29"/>
  <c r="J7" i="29"/>
  <c r="K7" i="29"/>
  <c r="I8" i="29"/>
  <c r="J8" i="29"/>
  <c r="K8" i="29"/>
  <c r="K12" i="29" s="1"/>
  <c r="K162" i="29" s="1"/>
  <c r="I9" i="29"/>
  <c r="J9" i="29"/>
  <c r="K9" i="29"/>
  <c r="I10" i="29"/>
  <c r="J10" i="29"/>
  <c r="K10" i="29"/>
  <c r="I11" i="29"/>
  <c r="J11" i="29"/>
  <c r="K11" i="29"/>
  <c r="I13" i="29"/>
  <c r="J13" i="29"/>
  <c r="J27" i="29" s="1"/>
  <c r="J163" i="29" s="1"/>
  <c r="K13" i="29"/>
  <c r="I14" i="29"/>
  <c r="J14" i="29"/>
  <c r="K14" i="29"/>
  <c r="I15" i="29"/>
  <c r="J15" i="29"/>
  <c r="K15" i="29"/>
  <c r="I16" i="29"/>
  <c r="J16" i="29"/>
  <c r="K16" i="29"/>
  <c r="I17" i="29"/>
  <c r="J17" i="29"/>
  <c r="K17" i="29"/>
  <c r="I18" i="29"/>
  <c r="J18" i="29"/>
  <c r="K18" i="29"/>
  <c r="I19" i="29"/>
  <c r="J19" i="29"/>
  <c r="K19" i="29"/>
  <c r="I20" i="29"/>
  <c r="J20" i="29"/>
  <c r="K20" i="29"/>
  <c r="I21" i="29"/>
  <c r="J21" i="29"/>
  <c r="K21" i="29"/>
  <c r="I22" i="29"/>
  <c r="J22" i="29"/>
  <c r="K22" i="29"/>
  <c r="I23" i="29"/>
  <c r="J23" i="29"/>
  <c r="K23" i="29"/>
  <c r="I24" i="29"/>
  <c r="J24" i="29"/>
  <c r="K24" i="29"/>
  <c r="I25" i="29"/>
  <c r="J25" i="29"/>
  <c r="K25" i="29"/>
  <c r="I26" i="29"/>
  <c r="J26" i="29"/>
  <c r="K26" i="29"/>
  <c r="I28" i="29"/>
  <c r="J28" i="29"/>
  <c r="K28" i="29"/>
  <c r="I29" i="29"/>
  <c r="J29" i="29"/>
  <c r="K29" i="29"/>
  <c r="I30" i="29"/>
  <c r="J30" i="29"/>
  <c r="K30" i="29"/>
  <c r="I31" i="29"/>
  <c r="J31" i="29"/>
  <c r="J43" i="29" s="1"/>
  <c r="J164" i="29" s="1"/>
  <c r="K31" i="29"/>
  <c r="I32" i="29"/>
  <c r="J32" i="29"/>
  <c r="K32" i="29"/>
  <c r="I33" i="29"/>
  <c r="J33" i="29"/>
  <c r="K33" i="29"/>
  <c r="I34" i="29"/>
  <c r="J34" i="29"/>
  <c r="K34" i="29"/>
  <c r="I35" i="29"/>
  <c r="J35" i="29"/>
  <c r="K35" i="29"/>
  <c r="I36" i="29"/>
  <c r="J36" i="29"/>
  <c r="K36" i="29"/>
  <c r="I37" i="29"/>
  <c r="J37" i="29"/>
  <c r="K37" i="29"/>
  <c r="I38" i="29"/>
  <c r="J38" i="29"/>
  <c r="K38" i="29"/>
  <c r="I39" i="29"/>
  <c r="J39" i="29"/>
  <c r="K39" i="29"/>
  <c r="I40" i="29"/>
  <c r="J40" i="29"/>
  <c r="K40" i="29"/>
  <c r="I41" i="29"/>
  <c r="J41" i="29"/>
  <c r="K41" i="29"/>
  <c r="I42" i="29"/>
  <c r="J42" i="29"/>
  <c r="K42" i="29"/>
  <c r="I44" i="29"/>
  <c r="J44" i="29"/>
  <c r="K44" i="29"/>
  <c r="I45" i="29"/>
  <c r="J45" i="29"/>
  <c r="K45" i="29"/>
  <c r="I46" i="29"/>
  <c r="J46" i="29"/>
  <c r="K46" i="29"/>
  <c r="I47" i="29"/>
  <c r="J47" i="29"/>
  <c r="K47" i="29"/>
  <c r="I48" i="29"/>
  <c r="J48" i="29"/>
  <c r="K48" i="29"/>
  <c r="I49" i="29"/>
  <c r="J49" i="29"/>
  <c r="K49" i="29"/>
  <c r="I50" i="29"/>
  <c r="J50" i="29"/>
  <c r="K50" i="29"/>
  <c r="I51" i="29"/>
  <c r="J51" i="29"/>
  <c r="K51" i="29"/>
  <c r="I52" i="29"/>
  <c r="J52" i="29"/>
  <c r="K52" i="29"/>
  <c r="I53" i="29"/>
  <c r="J53" i="29"/>
  <c r="K53" i="29"/>
  <c r="I54" i="29"/>
  <c r="J54" i="29"/>
  <c r="K54" i="29"/>
  <c r="I55" i="29"/>
  <c r="J55" i="29"/>
  <c r="K55" i="29"/>
  <c r="I56" i="29"/>
  <c r="J56" i="29"/>
  <c r="K56" i="29"/>
  <c r="I57" i="29"/>
  <c r="J57" i="29"/>
  <c r="K57" i="29"/>
  <c r="I58" i="29"/>
  <c r="J58" i="29"/>
  <c r="K58" i="29"/>
  <c r="I59" i="29"/>
  <c r="J59" i="29"/>
  <c r="K59" i="29"/>
  <c r="I60" i="29"/>
  <c r="J60" i="29"/>
  <c r="K60" i="29"/>
  <c r="I61" i="29"/>
  <c r="J61" i="29"/>
  <c r="K61" i="29"/>
  <c r="I62" i="29"/>
  <c r="J62" i="29"/>
  <c r="K62" i="29"/>
  <c r="I63" i="29"/>
  <c r="J63" i="29"/>
  <c r="K63" i="29"/>
  <c r="I64" i="29"/>
  <c r="J64" i="29"/>
  <c r="K64" i="29"/>
  <c r="I65" i="29"/>
  <c r="J65" i="29"/>
  <c r="K65" i="29"/>
  <c r="I66" i="29"/>
  <c r="J66" i="29"/>
  <c r="K66" i="29"/>
  <c r="I67" i="29"/>
  <c r="J67" i="29"/>
  <c r="K67" i="29"/>
  <c r="I68" i="29"/>
  <c r="J68" i="29"/>
  <c r="K68" i="29"/>
  <c r="I69" i="29"/>
  <c r="J69" i="29"/>
  <c r="K69" i="29"/>
  <c r="I70" i="29"/>
  <c r="J70" i="29"/>
  <c r="K70" i="29"/>
  <c r="I71" i="29"/>
  <c r="J71" i="29"/>
  <c r="K71" i="29"/>
  <c r="I72" i="29"/>
  <c r="J72" i="29"/>
  <c r="K72" i="29"/>
  <c r="I73" i="29"/>
  <c r="J73" i="29"/>
  <c r="K73" i="29"/>
  <c r="I74" i="29"/>
  <c r="J74" i="29"/>
  <c r="K74" i="29"/>
  <c r="I75" i="29"/>
  <c r="J75" i="29"/>
  <c r="K75" i="29"/>
  <c r="I76" i="29"/>
  <c r="J76" i="29"/>
  <c r="K76" i="29"/>
  <c r="I77" i="29"/>
  <c r="J77" i="29"/>
  <c r="K77" i="29"/>
  <c r="I78" i="29"/>
  <c r="J78" i="29"/>
  <c r="K78" i="29"/>
  <c r="I79" i="29"/>
  <c r="J79" i="29"/>
  <c r="K79" i="29"/>
  <c r="I80" i="29"/>
  <c r="J80" i="29"/>
  <c r="K80" i="29"/>
  <c r="I82" i="29"/>
  <c r="J82" i="29"/>
  <c r="J107" i="29" s="1"/>
  <c r="J166" i="29" s="1"/>
  <c r="K82" i="29"/>
  <c r="I83" i="29"/>
  <c r="J83" i="29"/>
  <c r="K83" i="29"/>
  <c r="I84" i="29"/>
  <c r="J84" i="29"/>
  <c r="K84" i="29"/>
  <c r="I85" i="29"/>
  <c r="J85" i="29"/>
  <c r="K85" i="29"/>
  <c r="I86" i="29"/>
  <c r="J86" i="29"/>
  <c r="K86" i="29"/>
  <c r="I87" i="29"/>
  <c r="J87" i="29"/>
  <c r="K87" i="29"/>
  <c r="I88" i="29"/>
  <c r="J88" i="29"/>
  <c r="K88" i="29"/>
  <c r="I89" i="29"/>
  <c r="J89" i="29"/>
  <c r="K89" i="29"/>
  <c r="I90" i="29"/>
  <c r="J90" i="29"/>
  <c r="K90" i="29"/>
  <c r="I91" i="29"/>
  <c r="J91" i="29"/>
  <c r="K91" i="29"/>
  <c r="I92" i="29"/>
  <c r="J92" i="29"/>
  <c r="K92" i="29"/>
  <c r="I93" i="29"/>
  <c r="J93" i="29"/>
  <c r="K93" i="29"/>
  <c r="I94" i="29"/>
  <c r="J94" i="29"/>
  <c r="K94" i="29"/>
  <c r="I95" i="29"/>
  <c r="J95" i="29"/>
  <c r="K95" i="29"/>
  <c r="I96" i="29"/>
  <c r="J96" i="29"/>
  <c r="K96" i="29"/>
  <c r="I97" i="29"/>
  <c r="J97" i="29"/>
  <c r="K97" i="29"/>
  <c r="I98" i="29"/>
  <c r="J98" i="29"/>
  <c r="K98" i="29"/>
  <c r="I99" i="29"/>
  <c r="J99" i="29"/>
  <c r="K99" i="29"/>
  <c r="I100" i="29"/>
  <c r="J100" i="29"/>
  <c r="K100" i="29"/>
  <c r="I101" i="29"/>
  <c r="J101" i="29"/>
  <c r="K101" i="29"/>
  <c r="I102" i="29"/>
  <c r="J102" i="29"/>
  <c r="K102" i="29"/>
  <c r="I103" i="29"/>
  <c r="J103" i="29"/>
  <c r="K103" i="29"/>
  <c r="I104" i="29"/>
  <c r="J104" i="29"/>
  <c r="K104" i="29"/>
  <c r="I105" i="29"/>
  <c r="J105" i="29"/>
  <c r="K105" i="29"/>
  <c r="I106" i="29"/>
  <c r="J106" i="29"/>
  <c r="K106" i="29"/>
  <c r="I108" i="29"/>
  <c r="J108" i="29"/>
  <c r="K108" i="29"/>
  <c r="I109" i="29"/>
  <c r="J109" i="29"/>
  <c r="K109" i="29"/>
  <c r="I110" i="29"/>
  <c r="J110" i="29"/>
  <c r="K110" i="29"/>
  <c r="I111" i="29"/>
  <c r="J111" i="29"/>
  <c r="K111" i="29"/>
  <c r="I112" i="29"/>
  <c r="J112" i="29"/>
  <c r="K112" i="29"/>
  <c r="I113" i="29"/>
  <c r="J113" i="29"/>
  <c r="K113" i="29"/>
  <c r="I114" i="29"/>
  <c r="J114" i="29"/>
  <c r="K114" i="29"/>
  <c r="I115" i="29"/>
  <c r="J115" i="29"/>
  <c r="K115" i="29"/>
  <c r="I116" i="29"/>
  <c r="J116" i="29"/>
  <c r="K116" i="29"/>
  <c r="I117" i="29"/>
  <c r="J117" i="29"/>
  <c r="K117" i="29"/>
  <c r="I118" i="29"/>
  <c r="J118" i="29"/>
  <c r="K118" i="29"/>
  <c r="I119" i="29"/>
  <c r="J119" i="29"/>
  <c r="K119" i="29"/>
  <c r="I120" i="29"/>
  <c r="J120" i="29"/>
  <c r="K120" i="29"/>
  <c r="I121" i="29"/>
  <c r="J121" i="29"/>
  <c r="K121" i="29"/>
  <c r="I122" i="29"/>
  <c r="J122" i="29"/>
  <c r="K122" i="29"/>
  <c r="I123" i="29"/>
  <c r="J123" i="29"/>
  <c r="K123" i="29"/>
  <c r="I124" i="29"/>
  <c r="J124" i="29"/>
  <c r="K124" i="29"/>
  <c r="I125" i="29"/>
  <c r="J125" i="29"/>
  <c r="K125" i="29"/>
  <c r="I126" i="29"/>
  <c r="J126" i="29"/>
  <c r="K126" i="29"/>
  <c r="I127" i="29"/>
  <c r="J127" i="29"/>
  <c r="K127" i="29"/>
  <c r="I128" i="29"/>
  <c r="J128" i="29"/>
  <c r="K128" i="29"/>
  <c r="I129" i="29"/>
  <c r="J129" i="29"/>
  <c r="K129" i="29"/>
  <c r="I130" i="29"/>
  <c r="J130" i="29"/>
  <c r="K130" i="29"/>
  <c r="I131" i="29"/>
  <c r="J131" i="29"/>
  <c r="K131" i="29"/>
  <c r="I132" i="29"/>
  <c r="J132" i="29"/>
  <c r="K132" i="29"/>
  <c r="I133" i="29"/>
  <c r="J133" i="29"/>
  <c r="K133" i="29"/>
  <c r="I134" i="29"/>
  <c r="J134" i="29"/>
  <c r="K134" i="29"/>
  <c r="I135" i="29"/>
  <c r="J135" i="29"/>
  <c r="K135" i="29"/>
  <c r="I136" i="29"/>
  <c r="J136" i="29"/>
  <c r="K136" i="29"/>
  <c r="I137" i="29"/>
  <c r="J137" i="29"/>
  <c r="K137" i="29"/>
  <c r="I138" i="29"/>
  <c r="J138" i="29"/>
  <c r="K138" i="29"/>
  <c r="J139" i="29"/>
  <c r="J167" i="29" s="1"/>
  <c r="I140" i="29"/>
  <c r="J140" i="29"/>
  <c r="K140" i="29"/>
  <c r="I141" i="29"/>
  <c r="J141" i="29"/>
  <c r="K141" i="29"/>
  <c r="I142" i="29"/>
  <c r="J142" i="29"/>
  <c r="K142" i="29"/>
  <c r="I143" i="29"/>
  <c r="J143" i="29"/>
  <c r="K143" i="29"/>
  <c r="K152" i="29" s="1"/>
  <c r="K168" i="29" s="1"/>
  <c r="I144" i="29"/>
  <c r="J144" i="29"/>
  <c r="K144" i="29"/>
  <c r="I145" i="29"/>
  <c r="J145" i="29"/>
  <c r="K145" i="29"/>
  <c r="I146" i="29"/>
  <c r="J146" i="29"/>
  <c r="K146" i="29"/>
  <c r="I147" i="29"/>
  <c r="J147" i="29"/>
  <c r="K147" i="29"/>
  <c r="I148" i="29"/>
  <c r="J148" i="29"/>
  <c r="K148" i="29"/>
  <c r="I149" i="29"/>
  <c r="J149" i="29"/>
  <c r="K149" i="29"/>
  <c r="I150" i="29"/>
  <c r="J150" i="29"/>
  <c r="K150" i="29"/>
  <c r="I151" i="29"/>
  <c r="J151" i="29"/>
  <c r="K151" i="29"/>
  <c r="I153" i="29"/>
  <c r="J153" i="29"/>
  <c r="K153" i="29"/>
  <c r="I154" i="29"/>
  <c r="J154" i="29"/>
  <c r="K154" i="29"/>
  <c r="I155" i="29"/>
  <c r="I158" i="29" s="1"/>
  <c r="I169" i="29" s="1"/>
  <c r="J155" i="29"/>
  <c r="K155" i="29"/>
  <c r="I156" i="29"/>
  <c r="J156" i="29"/>
  <c r="K156" i="29"/>
  <c r="I157" i="29"/>
  <c r="J157" i="29"/>
  <c r="K157" i="29"/>
  <c r="I159" i="29"/>
  <c r="J159" i="29"/>
  <c r="J160" i="29" s="1"/>
  <c r="J170" i="29" s="1"/>
  <c r="K159" i="29"/>
  <c r="K160" i="29" s="1"/>
  <c r="K170" i="29" s="1"/>
  <c r="I160" i="29"/>
  <c r="I170" i="29" s="1"/>
  <c r="D5" i="28"/>
  <c r="E5" i="28" s="1"/>
  <c r="D6" i="28"/>
  <c r="E6" i="28"/>
  <c r="D7" i="28"/>
  <c r="E7" i="28"/>
  <c r="C8" i="28"/>
  <c r="C8" i="33" s="1"/>
  <c r="E17" i="27"/>
  <c r="E16" i="27"/>
  <c r="E15" i="27"/>
  <c r="F15" i="27" s="1"/>
  <c r="G15" i="27" s="1"/>
  <c r="F14" i="27"/>
  <c r="E14" i="27"/>
  <c r="E13" i="27"/>
  <c r="F13" i="27" s="1"/>
  <c r="E12" i="27"/>
  <c r="E11" i="27"/>
  <c r="F11" i="27" s="1"/>
  <c r="G11" i="27" s="1"/>
  <c r="E10" i="27"/>
  <c r="F10" i="27" s="1"/>
  <c r="G10" i="27" s="1"/>
  <c r="E9" i="27"/>
  <c r="E8" i="27"/>
  <c r="E7" i="27"/>
  <c r="F7" i="27" s="1"/>
  <c r="G7" i="27" s="1"/>
  <c r="E6" i="27"/>
  <c r="F6" i="27" s="1"/>
  <c r="G6" i="27" s="1"/>
  <c r="I12" i="29" l="1"/>
  <c r="I162" i="29" s="1"/>
  <c r="J158" i="29"/>
  <c r="J169" i="29" s="1"/>
  <c r="I152" i="29"/>
  <c r="I168" i="29" s="1"/>
  <c r="I139" i="29"/>
  <c r="I167" i="29" s="1"/>
  <c r="I107" i="29"/>
  <c r="I166" i="29" s="1"/>
  <c r="J12" i="29"/>
  <c r="J162" i="29" s="1"/>
  <c r="J81" i="29"/>
  <c r="J165" i="29" s="1"/>
  <c r="I81" i="29"/>
  <c r="I165" i="29" s="1"/>
  <c r="I171" i="29" s="1"/>
  <c r="C9" i="33" s="1"/>
  <c r="K81" i="29"/>
  <c r="K165" i="29" s="1"/>
  <c r="I43" i="29"/>
  <c r="I164" i="29" s="1"/>
  <c r="I27" i="29"/>
  <c r="I163" i="29" s="1"/>
  <c r="H22" i="30"/>
  <c r="E12" i="33" s="1"/>
  <c r="E10" i="31"/>
  <c r="E14" i="33" s="1"/>
  <c r="K43" i="29"/>
  <c r="K164" i="29" s="1"/>
  <c r="K27" i="29"/>
  <c r="K163" i="29" s="1"/>
  <c r="K158" i="29"/>
  <c r="K169" i="29" s="1"/>
  <c r="K171" i="29" s="1"/>
  <c r="E9" i="33" s="1"/>
  <c r="J152" i="29"/>
  <c r="J168" i="29" s="1"/>
  <c r="K139" i="29"/>
  <c r="K167" i="29" s="1"/>
  <c r="K107" i="29"/>
  <c r="K166" i="29" s="1"/>
  <c r="F15" i="30"/>
  <c r="C11" i="33" s="1"/>
  <c r="H15" i="30"/>
  <c r="E11" i="33" s="1"/>
  <c r="D10" i="31"/>
  <c r="D14" i="33" s="1"/>
  <c r="E8" i="28"/>
  <c r="E8" i="33" s="1"/>
  <c r="D8" i="28"/>
  <c r="D8" i="33" s="1"/>
  <c r="G22" i="30"/>
  <c r="D12" i="33" s="1"/>
  <c r="G15" i="30"/>
  <c r="D11" i="33" s="1"/>
  <c r="G8" i="30"/>
  <c r="D10" i="33" s="1"/>
  <c r="J171" i="29"/>
  <c r="D9" i="33" s="1"/>
  <c r="G27" i="30"/>
  <c r="G28" i="30" s="1"/>
  <c r="D13" i="33" s="1"/>
  <c r="G14" i="27"/>
  <c r="F9" i="27"/>
  <c r="G9" i="27" s="1"/>
  <c r="E18" i="27"/>
  <c r="C7" i="33" s="1"/>
  <c r="G13" i="27"/>
  <c r="F17" i="27"/>
  <c r="G17" i="27" s="1"/>
  <c r="F8" i="27"/>
  <c r="F12" i="27"/>
  <c r="G12" i="27" s="1"/>
  <c r="F16" i="27"/>
  <c r="G16" i="27" s="1"/>
  <c r="F18" i="27" l="1"/>
  <c r="D7" i="33" s="1"/>
  <c r="G8" i="27"/>
  <c r="G18" i="27" s="1"/>
  <c r="E7" i="33" s="1"/>
  <c r="E7" i="25" l="1"/>
  <c r="F7" i="25" s="1"/>
  <c r="E6" i="25"/>
  <c r="F6" i="25" l="1"/>
  <c r="F8" i="25" s="1"/>
  <c r="D6" i="33" s="1"/>
  <c r="D16" i="33" s="1"/>
  <c r="E8" i="25"/>
  <c r="C6" i="33" s="1"/>
  <c r="C16" i="33" s="1"/>
  <c r="G7" i="25"/>
  <c r="G6" i="25" l="1"/>
  <c r="G8" i="25" s="1"/>
  <c r="E6" i="33" s="1"/>
  <c r="E16" i="33" s="1"/>
</calcChain>
</file>

<file path=xl/sharedStrings.xml><?xml version="1.0" encoding="utf-8"?>
<sst xmlns="http://schemas.openxmlformats.org/spreadsheetml/2006/main" count="780" uniqueCount="472">
  <si>
    <t>Α/Α</t>
  </si>
  <si>
    <t>ΠΟΣΟΤΗΤΑ</t>
  </si>
  <si>
    <t>ΦΠΑ</t>
  </si>
  <si>
    <t>ΣΥΝΟΛΙΚΟ ΚΟΣΤΟΣ</t>
  </si>
  <si>
    <t>ΤΙΜΗ ΜΟΝΑΔΑΣ</t>
  </si>
  <si>
    <t>ΚΟΣΤΟΣ</t>
  </si>
  <si>
    <t>ΠΑΡΑΠΟΜΠΗ ΣΕ ΠΡΟΣΦΟΡΕΣ</t>
  </si>
  <si>
    <t>Σε μήνες</t>
  </si>
  <si>
    <t>Ι</t>
  </si>
  <si>
    <t>Φ</t>
  </si>
  <si>
    <t>Μ</t>
  </si>
  <si>
    <t>Α</t>
  </si>
  <si>
    <t>Σ</t>
  </si>
  <si>
    <t>Ο</t>
  </si>
  <si>
    <t>Ν</t>
  </si>
  <si>
    <t>Δ</t>
  </si>
  <si>
    <t>ΣΥΝΟΛΙΚΗ ΕΤΗΣΙΑ ΚΑΤΑΝΟΜΗ ΠΡΟΫΠΟΛΟΓΙΣΜΟΥ</t>
  </si>
  <si>
    <t>ΕΠ ΑΛΙΕΙΑΣ &amp; ΘΑΛΑΣΣΑΣ 2014 - 2020</t>
  </si>
  <si>
    <t>ΤΙΤΛΟΣ ΠΡΟΤΕΙΝΟΜΕΝΗΣ ΠΡΑΞΗΣ:</t>
  </si>
  <si>
    <t xml:space="preserve">ΠΡΟΤΕΡΑΙΟΤΗΤΑ 4: ΑΥΞΗΣΗ ΤΗΣ ΑΠΑΣΧΟΛΗΣΗΣ ΚΑΙ ΤΗΣ ΕΔΑΦΙΚΗΣ ΣΥΝΟΧΗΣ </t>
  </si>
  <si>
    <t>ΔΗΜΟΣΙΕΣ ΕΠΕΝΔΥΣΕΙΣ ΓΙΑ ΤΗΝ ΑΕΙΦΟΡΟ ΑΝΑΠΤΥΞΗ ΤΩΝ ΑΛΙΕΥΤΙΚΩΝ ΠΕΡΙΟΧΩΝ</t>
  </si>
  <si>
    <t xml:space="preserve">ΜΕΤΡΟ: 8.3.3. Άρθρο 63. Εφαρμογή στρατηγικών τοπικής ανάπτυξης </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</si>
  <si>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</si>
  <si>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</si>
  <si>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</si>
  <si>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</si>
  <si>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</si>
  <si>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</si>
  <si>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</si>
  <si>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</si>
  <si>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</si>
  <si>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</si>
  <si>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</si>
  <si>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</si>
  <si>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</si>
  <si>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</si>
  <si>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</si>
  <si>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</si>
  <si>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</si>
  <si>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</si>
  <si>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</si>
  <si>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</si>
  <si>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</si>
  <si>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ΣΥΝΟΛΟ Α</t>
  </si>
  <si>
    <t>ΣΥΝΟΛΟ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</si>
  <si>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</si>
  <si>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</si>
  <si>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</si>
  <si>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</si>
  <si>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ΣΥΝΟΛΟ</t>
  </si>
  <si>
    <t>(Σφραγίδα-Υπογραφή)</t>
  </si>
  <si>
    <t xml:space="preserve">Ο Υποψήφιος / Νόμιμος Εκπρόσωπος </t>
  </si>
  <si>
    <t>ΥΠΟΣΥΝΟΛΟ ΑΓΟΡΑ ΓΗΣ</t>
  </si>
  <si>
    <t>Άλλη εξαιρετικά και δεόντως αιτιολογημένη περιπτώση</t>
  </si>
  <si>
    <t xml:space="preserve">Εγκαταλελειμμένες και πρώην βιομηχανικές εγκαταστάσεις </t>
  </si>
  <si>
    <t xml:space="preserve">Μη οικοδομημένη και οικοδομημένη γη </t>
  </si>
  <si>
    <t>ΠΕΡΙΓΡΑΦΗ ΕΝΕΡΓΕΙΑΣ</t>
  </si>
  <si>
    <t>ΑΓΟΡΑ ΓΗΣ</t>
  </si>
  <si>
    <t xml:space="preserve">β2) Η αυξημένη ποιότητα των υλικών ή/και της κατασκευής                                                                                                                                     </t>
  </si>
  <si>
    <t>β1) Η ανάγκη χρήσης αυξημένης τιμής μονάδας, όταν προκύπτει από τα σχεδιαστικά δεδομένα της προς κατασκευή οικοδομής ή από ιδιαίτερες συνθήκες που επικρατούν στην περιοχή κατασκευής (π.χ. ειδικά τεμάχια, μη χρησιμοποίηση μηχανικών μέσων στο οικισμό του Κάστρου Μονενβασιάς κλπ)</t>
  </si>
  <si>
    <t xml:space="preserve">β) Προς τα πάνω, εφόσον τεκμηριώνεται:                                                                                                                                                                          </t>
  </si>
  <si>
    <t>α) Προς τα κάτω εφόσον ο μελετητής κρίνει ότι κάποια ή κάποιες εργασίες μπορούν να υλοποιηθούν με χαμηλότερο μοναδιαίο κόστος, χωρίς όμως κανένα συμβιβασμό όσον αφορά την ποιότητα και το έντεχνο της εκτέλεσης.</t>
  </si>
  <si>
    <t xml:space="preserve">6) Οι παραπάνω τιμές δύναται να διαφοροποιηθούν: </t>
  </si>
  <si>
    <r>
      <t xml:space="preserve">5) Ο παραπάνω πίνακας </t>
    </r>
    <r>
      <rPr>
        <b/>
        <sz val="8"/>
        <color indexed="8"/>
        <rFont val="Verdana"/>
        <family val="2"/>
        <charset val="161"/>
      </rPr>
      <t xml:space="preserve">δεν ισχύει για τα Δημόσια Έργα.   </t>
    </r>
  </si>
  <si>
    <t>4) Στην περίπτωση ειδικών κατασκευών ή εργασιών για τις οποίες δεν προβλέπεται τιμή μονάδας στον παραπάνω πίνακα, η προτεινόμενη τιμή από τον υποψήφιο δικαιούχο θα πρέπει να τεκμηριώνεται επαρκώς στην Τεχνική Έκθεση του υπεύθυνου μηχανικού .</t>
  </si>
  <si>
    <r>
      <t xml:space="preserve">3) Οι παραπάνω τιμές μονάδας </t>
    </r>
    <r>
      <rPr>
        <b/>
        <sz val="8"/>
        <rFont val="Verdana"/>
        <family val="2"/>
        <charset val="161"/>
      </rPr>
      <t>δεν</t>
    </r>
    <r>
      <rPr>
        <sz val="8"/>
        <rFont val="Verdana"/>
        <family val="2"/>
        <charset val="161"/>
      </rPr>
      <t xml:space="preserve"> περιλαμβάνουν τον </t>
    </r>
    <r>
      <rPr>
        <b/>
        <sz val="8"/>
        <rFont val="Verdana"/>
        <family val="2"/>
        <charset val="161"/>
      </rPr>
      <t>Φ.Π.Α.</t>
    </r>
    <r>
      <rPr>
        <sz val="8"/>
        <rFont val="Verdana"/>
        <family val="2"/>
        <charset val="161"/>
      </rPr>
      <t xml:space="preserve">                                                                                                                                                                                                                                                                                                                                                                    </t>
    </r>
  </si>
  <si>
    <t xml:space="preserve">2) Για τις ασφαλιστικές εισφορές ΙΚΑ προσκομιζονται οι σχετικοί υπολογισμοί που περιλαμβάνονται στην αναγγελία του έργου.  Για τους υπολογισμούς λαμβάνονται υπόψη τα ελαχίστα ημερομισθία που ορίζονται από το ΙΚΑ.                                                                                                                                                                                                                                                                                    </t>
  </si>
  <si>
    <r>
      <t xml:space="preserve">1) Οι τιμές είναι </t>
    </r>
    <r>
      <rPr>
        <b/>
        <sz val="8"/>
        <rFont val="Verdana"/>
        <family val="2"/>
        <charset val="161"/>
      </rPr>
      <t>μέγιστες</t>
    </r>
    <r>
      <rPr>
        <sz val="8"/>
        <rFont val="Verdana"/>
        <family val="2"/>
        <charset val="161"/>
      </rPr>
      <t xml:space="preserve"> και λαμβάνουν υπόψη τις τιμές των υλικών και της εργασίας της τοπικής αγοράς, για μέση ποιότητα κατασκευής.</t>
    </r>
  </si>
  <si>
    <t>Σημείωσεις</t>
  </si>
  <si>
    <t>* Συμπληρώνονται τιμές μονάδας κατά περίπτωση, οι οποίες τεκμηριώνονται από την Τεχνική Έκθεση του υπεύθυνου μηχανικού και αξιολογούνται βάσει αυτής.</t>
  </si>
  <si>
    <t xml:space="preserve">ΓΕΝΙΚΟ ΣΥΝΟΛΟ </t>
  </si>
  <si>
    <t>ΣΥΝΟΛΟ ΟΜΑΔΑΣ Θ</t>
  </si>
  <si>
    <t>ΣΥΝΟΛΟ ΟΜΑΔΑΣ Η</t>
  </si>
  <si>
    <t>ΣΥΝΟΛΟ ΟΜΑΔΑΣ Ζ</t>
  </si>
  <si>
    <t>ΣΥΝΟΛΟ ΟΜΑΔΑΣ ΣΤ</t>
  </si>
  <si>
    <t>ΣΥΝΟΛΟ ΟΜΑΔΑΣ Ε</t>
  </si>
  <si>
    <t>ΣΥΝΟΛΟ ΟΜΑΔΑΣ Δ</t>
  </si>
  <si>
    <t xml:space="preserve">ΣΥΝΟΛΟ ΟΜΑΔΑΣ Γ </t>
  </si>
  <si>
    <t xml:space="preserve">ΣΥΝΟΛΟ ΟΜΑΔΑΣ Β </t>
  </si>
  <si>
    <t xml:space="preserve">ΣΥΝΟΛΟ ΟΜΑΔΑΣ Α </t>
  </si>
  <si>
    <t>ΟΜΑΔΕΣ ΕΡΓΑΣΙΩΝ</t>
  </si>
  <si>
    <t>ΣΥΝΟΛΟ Θ</t>
  </si>
  <si>
    <t>*</t>
  </si>
  <si>
    <t>κ.α.</t>
  </si>
  <si>
    <t xml:space="preserve">Ασφαλιστικές Εισφορές ΙΚΑ </t>
  </si>
  <si>
    <t>27.01</t>
  </si>
  <si>
    <t xml:space="preserve"> ΕΙΣΦΟΡΕΣ ΙΚΑ</t>
  </si>
  <si>
    <t>ΟΜΑΔΑ Θ</t>
  </si>
  <si>
    <t xml:space="preserve">ΣΥΝΟΛΟ Η </t>
  </si>
  <si>
    <r>
      <t>μ</t>
    </r>
    <r>
      <rPr>
        <vertAlign val="superscript"/>
        <sz val="8"/>
        <rFont val="Verdana"/>
        <family val="2"/>
        <charset val="161"/>
      </rPr>
      <t>2</t>
    </r>
  </si>
  <si>
    <t>Πάνελ με μόνωση (ψυγείου)</t>
  </si>
  <si>
    <t>26.05</t>
  </si>
  <si>
    <t>Πάνελ με μόνωση έως 5cm</t>
  </si>
  <si>
    <t>26.04</t>
  </si>
  <si>
    <t>μ.μ</t>
  </si>
  <si>
    <t>Υδρορροή (μεταλ. Κατασκ.)</t>
  </si>
  <si>
    <t>26.03</t>
  </si>
  <si>
    <t xml:space="preserve">Πάνελ με μόνωση </t>
  </si>
  <si>
    <t>26.02</t>
  </si>
  <si>
    <t>κιλ</t>
  </si>
  <si>
    <t>Μεταλλικός σκελετός</t>
  </si>
  <si>
    <t>26.01</t>
  </si>
  <si>
    <t>ΜΕΤΑΛΛΙΚΗ  ΚΑΤΑΣΚΕΥΗ</t>
  </si>
  <si>
    <t>ΟΜΑΔΑ Η</t>
  </si>
  <si>
    <t>ΣΥΝΟΛΟ Ζ</t>
  </si>
  <si>
    <t>τμχ</t>
  </si>
  <si>
    <t>Ηλιακός συλλέκτης</t>
  </si>
  <si>
    <t>25.01</t>
  </si>
  <si>
    <t>ΔΙΑΦ. Η/Μ ΕΡΓΑΣΙΕΣ</t>
  </si>
  <si>
    <t>/στάση</t>
  </si>
  <si>
    <t>Προσαύξηση ανά στάση πέραν των 4ων</t>
  </si>
  <si>
    <t>24.02</t>
  </si>
  <si>
    <t>Ανελκυστήρας μεχρι 4 στάσεις</t>
  </si>
  <si>
    <t>24.01</t>
  </si>
  <si>
    <t xml:space="preserve"> ΑΝΕΛΚΥΣΤΗΡΕΣ</t>
  </si>
  <si>
    <r>
      <t>μ</t>
    </r>
    <r>
      <rPr>
        <vertAlign val="superscript"/>
        <sz val="8"/>
        <rFont val="Verdana"/>
        <family val="2"/>
        <charset val="161"/>
      </rPr>
      <t>2</t>
    </r>
    <r>
      <rPr>
        <sz val="8"/>
        <rFont val="Verdana"/>
        <family val="2"/>
        <charset val="161"/>
      </rPr>
      <t>/κατ</t>
    </r>
  </si>
  <si>
    <t>Καταστήματος (καλοδιώσεις ρευματολήπτες)</t>
  </si>
  <si>
    <t>23.04</t>
  </si>
  <si>
    <t>Καταστήματος (Σωληνώσεις)</t>
  </si>
  <si>
    <t>23.03</t>
  </si>
  <si>
    <t>Κατοικίας (καλοδιώσεις,ρευματολήπτες)</t>
  </si>
  <si>
    <t>23.02</t>
  </si>
  <si>
    <t>Κατοικίας (Σωληνώσεις)</t>
  </si>
  <si>
    <t>23.01</t>
  </si>
  <si>
    <t>ΗΛΕΚΤΡΙΚΕΣ ΕΓΚΑΤΑΣΤΣΕΙΣ</t>
  </si>
  <si>
    <t>Θέρμανση- Ψύξη</t>
  </si>
  <si>
    <t>21.03</t>
  </si>
  <si>
    <t>Κεντρική θέρμανση (Συνδέσεις, σώματα ,καυστήρας,λεβητας)</t>
  </si>
  <si>
    <t>21.02</t>
  </si>
  <si>
    <t>Κεντρική θέρμανση (Σωληνώσεις)</t>
  </si>
  <si>
    <t>21.01</t>
  </si>
  <si>
    <t>ΘΕΡΜΑΝΣΗ ΚΛΙΜΑΤΙΣΜΟΣ</t>
  </si>
  <si>
    <t>Υδρευση-αποχέτευση κουζίνας λουτρού-wc (Συνδέσεις)</t>
  </si>
  <si>
    <t>20.02</t>
  </si>
  <si>
    <t>Υδρευση-αποχέτευση κουζίνας λουτρού-wc. (Σωληνώσεις)</t>
  </si>
  <si>
    <t>20.01</t>
  </si>
  <si>
    <t>ΥΔΡΑΥΛΙΚΕΣ ΕΓΚΑΤΑΣΤΑΣΕΙΣ</t>
  </si>
  <si>
    <t>ΟΜΑΔΑ Ζ</t>
  </si>
  <si>
    <t>ΣΥΝΟΛΟ ΣΤ</t>
  </si>
  <si>
    <t>Πλήρες σετ κουζίνας</t>
  </si>
  <si>
    <t>19.03</t>
  </si>
  <si>
    <t>Σετ WC</t>
  </si>
  <si>
    <t>19.02</t>
  </si>
  <si>
    <t>Πλήρες σετ λουτρού</t>
  </si>
  <si>
    <t>19.01</t>
  </si>
  <si>
    <t>ΕΙΔΗ ΥΓΙΕΙΝΗΣ</t>
  </si>
  <si>
    <t xml:space="preserve">Συντήρηση -αποκατάσταση τοιχογραφιών </t>
  </si>
  <si>
    <t>18.03</t>
  </si>
  <si>
    <t>Τζάκι με καπνοδόχο (κτιστό)</t>
  </si>
  <si>
    <t>18.02</t>
  </si>
  <si>
    <t>Τζάκι απλό</t>
  </si>
  <si>
    <t>18.01</t>
  </si>
  <si>
    <t>ΔΙΑΦΟΡΕΣ ΟΙΚΟΔ/ΚΕΣ ΕΡΓΑΣΙΕΣ</t>
  </si>
  <si>
    <t>Ριπουλίνες κοινές</t>
  </si>
  <si>
    <t>17.08</t>
  </si>
  <si>
    <t>Ακρυλικά ρελιέφ</t>
  </si>
  <si>
    <t>17.07</t>
  </si>
  <si>
    <t xml:space="preserve">Βερνικοχρωματισμός ξύλινων επιφανειών </t>
  </si>
  <si>
    <t>17.06</t>
  </si>
  <si>
    <t>Ντουκοχρώματα</t>
  </si>
  <si>
    <t>17.05</t>
  </si>
  <si>
    <t>Τσιμεντοχρώματα</t>
  </si>
  <si>
    <t>17.04</t>
  </si>
  <si>
    <t>Πλαστικά σπατουλαριστά</t>
  </si>
  <si>
    <t>17.03</t>
  </si>
  <si>
    <t>Πλαστικά επί τοίχου</t>
  </si>
  <si>
    <t>17.02</t>
  </si>
  <si>
    <t>Υδροχρωματισμοί με  τσίγκο και κόλλα</t>
  </si>
  <si>
    <t>17.01</t>
  </si>
  <si>
    <t>ΧΡΩΜΑΤΙΣΜΟΙ</t>
  </si>
  <si>
    <t>μ.μ.</t>
  </si>
  <si>
    <t>Από κιγκλίδωμα ξύλινο</t>
  </si>
  <si>
    <t>16.05</t>
  </si>
  <si>
    <t>Από κιγκλίδωμα αλουμινίου</t>
  </si>
  <si>
    <t>16.04</t>
  </si>
  <si>
    <t>Από κιγκλίδωμα σιδερένιο</t>
  </si>
  <si>
    <t>16.03</t>
  </si>
  <si>
    <t>Από δρομική πλινθοδομή</t>
  </si>
  <si>
    <t>16.02</t>
  </si>
  <si>
    <t>Από οπλισμένο σκυρόδεμα</t>
  </si>
  <si>
    <t>16.01</t>
  </si>
  <si>
    <t>ΣΤΗΘΑΙΑ</t>
  </si>
  <si>
    <t>Υδρορροές (λούκια) οριζόντια και κατακόρυφα</t>
  </si>
  <si>
    <t>15.04</t>
  </si>
  <si>
    <t>Επικεράμωση πλάκας σκυροδέματος</t>
  </si>
  <si>
    <t>15.03</t>
  </si>
  <si>
    <t>Ξύλινη στέγη αυτοφερόμενη με κεραμίδια</t>
  </si>
  <si>
    <t>15.02</t>
  </si>
  <si>
    <t>Κεραμοσκεπή με φουρούσια εδραζόμενη σε πλακα σκυροδεμ.</t>
  </si>
  <si>
    <t>15.01</t>
  </si>
  <si>
    <t>ΕΠΙΚΑΛΥΨΕΙΣ</t>
  </si>
  <si>
    <t>Επένδυση οροφής με λεπτοσανίδες πλήρης</t>
  </si>
  <si>
    <t>14.03</t>
  </si>
  <si>
    <t>Από πλάκες ορυκτών ινών σε μεταλλικό σκελετό</t>
  </si>
  <si>
    <t>14.02</t>
  </si>
  <si>
    <t>Από γυψοσανίδες</t>
  </si>
  <si>
    <t>14.01</t>
  </si>
  <si>
    <t>ΨΕΥΔΟΡΟΦΕΣ</t>
  </si>
  <si>
    <t>Ξύλινη επένδυση βαθμίδας πλήρης</t>
  </si>
  <si>
    <t>12.02</t>
  </si>
  <si>
    <t>Βαθμίδες και πλατύσκαλα εκ ξυλείας δρυός</t>
  </si>
  <si>
    <t>12.01</t>
  </si>
  <si>
    <t>ΚΛΙΜΑΚΕΣ</t>
  </si>
  <si>
    <t>Επένδυση βαθμίδας με λίθινες πλάκες</t>
  </si>
  <si>
    <t>11.03</t>
  </si>
  <si>
    <t>Μαρμαροεπένδυση βαθμίδος</t>
  </si>
  <si>
    <t>11.02</t>
  </si>
  <si>
    <t xml:space="preserve">Κατώφλια,επίστρωση στηθαίων ποδιές παραθ. μπαλκονιών </t>
  </si>
  <si>
    <t>11.01</t>
  </si>
  <si>
    <t>ΜΑΡΜΑΡΙΚΑ</t>
  </si>
  <si>
    <t>ΟΜΑΔΑ ΣΤ</t>
  </si>
  <si>
    <t>ΣΥΝΟΛΟ Ε</t>
  </si>
  <si>
    <t>Υγρομόνωση δαπέδων επι εδάφους</t>
  </si>
  <si>
    <t>10.04</t>
  </si>
  <si>
    <t>Υγρομόνωση τοιχείων υπογείου</t>
  </si>
  <si>
    <t>10.03</t>
  </si>
  <si>
    <t>Θερμομόνωση κατακόρυφων επιφανειών</t>
  </si>
  <si>
    <t>10.02</t>
  </si>
  <si>
    <t>Θερμομόνωση-υγρομόνωση δώματος</t>
  </si>
  <si>
    <t>10.01</t>
  </si>
  <si>
    <t>ΜΟΝΩΣΕΙΣ ΣΤΕΓΑΝΩΣΕΙΣ</t>
  </si>
  <si>
    <t>Ντουλάπια κουζίνας από συμπαγή ξυλεία</t>
  </si>
  <si>
    <t>09.04</t>
  </si>
  <si>
    <t>Ντουλάπια κουζίνας κοινά</t>
  </si>
  <si>
    <t>09.03</t>
  </si>
  <si>
    <r>
      <t>μ</t>
    </r>
    <r>
      <rPr>
        <vertAlign val="superscript"/>
        <sz val="8"/>
        <rFont val="Verdana"/>
        <family val="2"/>
        <charset val="161"/>
      </rPr>
      <t>2</t>
    </r>
    <r>
      <rPr>
        <sz val="8"/>
        <rFont val="Verdana"/>
        <family val="2"/>
        <charset val="161"/>
      </rPr>
      <t xml:space="preserve"> οψης</t>
    </r>
  </si>
  <si>
    <t>Ντουλάπες (ανιγκρέ)</t>
  </si>
  <si>
    <t>09.02</t>
  </si>
  <si>
    <t>Ντουλάπες κοινές (υπνοδωματ)</t>
  </si>
  <si>
    <t>09.01</t>
  </si>
  <si>
    <t>ΝΤΟΥΛΑΠΕΣ</t>
  </si>
  <si>
    <t>Δίφυλλη πυράντοχη πότρα Τ30 εως Τ90 πλήρως εξοπλισμένη</t>
  </si>
  <si>
    <t>08.16</t>
  </si>
  <si>
    <t>Μονόφυλλη πυράντοχη πόρτα Τ30 εως Τ90 πλήρως εξοπλισ.</t>
  </si>
  <si>
    <t>08.15</t>
  </si>
  <si>
    <t>Υαλοστάσια  αλουμινίου με θερμοδιακοπή</t>
  </si>
  <si>
    <t>08.14</t>
  </si>
  <si>
    <t>Ανοιγόμενα-περιστρεφόμενα κουφώματα αλουμινίου</t>
  </si>
  <si>
    <t>08.13</t>
  </si>
  <si>
    <t xml:space="preserve">Bιτρίνες αλουμινίου </t>
  </si>
  <si>
    <t>08.12</t>
  </si>
  <si>
    <t>Σιδερένια παράθυρα</t>
  </si>
  <si>
    <t>08.11</t>
  </si>
  <si>
    <t>Σιδερένιες πόρτες</t>
  </si>
  <si>
    <t>08.10</t>
  </si>
  <si>
    <t>Σκούρα από ιρόκο</t>
  </si>
  <si>
    <t>08.09</t>
  </si>
  <si>
    <t xml:space="preserve">Σκούρα από σουηδική ξυλεία </t>
  </si>
  <si>
    <t>08.08</t>
  </si>
  <si>
    <t>Υαλοστάσια από ιρόκο</t>
  </si>
  <si>
    <t>08.07</t>
  </si>
  <si>
    <t>Υαλοστάσια από σουηδική ξυλεία</t>
  </si>
  <si>
    <t>08.06</t>
  </si>
  <si>
    <t xml:space="preserve">Υαλοστάσια και εξωστόθυρες από ξύλο καστανιάς </t>
  </si>
  <si>
    <t>08.05</t>
  </si>
  <si>
    <t>Εξώθυρες καρφωτές περαστές από ξύλο καστανιά</t>
  </si>
  <si>
    <t>08.04</t>
  </si>
  <si>
    <t>Πόρτες ραμποτέ ή ταμπλαδωτές από δρύ,καρυδιά κλπ</t>
  </si>
  <si>
    <t>08.03</t>
  </si>
  <si>
    <t>Πόρτες ραμποτέ ή ταμπλαδωτές από MDF</t>
  </si>
  <si>
    <t>08.02</t>
  </si>
  <si>
    <t>Πόρτες εσωτερικές από μελαμίνη</t>
  </si>
  <si>
    <t>08.01.1</t>
  </si>
  <si>
    <t>Πόρτες πρεσσαριστές κοινές</t>
  </si>
  <si>
    <t>08.01</t>
  </si>
  <si>
    <t>Κ Ο Υ Φ Ω Μ Α Τ Α</t>
  </si>
  <si>
    <t>ΟΜΑΔΑ Ε</t>
  </si>
  <si>
    <t>ΣΥΝΟΛΟ Δ</t>
  </si>
  <si>
    <t>Βιομηχανικό δάπεδο με επιπεδούμενη εποξειδική ρητίνη</t>
  </si>
  <si>
    <t>07.14</t>
  </si>
  <si>
    <t>Βιομηχανικό δάπεδο με επαλειφόμενη εποξειδική ρητίνη</t>
  </si>
  <si>
    <t>07.13</t>
  </si>
  <si>
    <t xml:space="preserve">Δάπεδο παρκέ κολλητό </t>
  </si>
  <si>
    <t>07.12</t>
  </si>
  <si>
    <t>Δάπεδο laminate</t>
  </si>
  <si>
    <t>07.11</t>
  </si>
  <si>
    <t>Βιομηχανικό δάπεδο</t>
  </si>
  <si>
    <t>07.10</t>
  </si>
  <si>
    <t>Δάπεδο ραμποτέ με ξύλο καστανιάς πλήρης</t>
  </si>
  <si>
    <t>07.09</t>
  </si>
  <si>
    <t>Με λωρίδες δρυός</t>
  </si>
  <si>
    <t>07.08</t>
  </si>
  <si>
    <t xml:space="preserve">Με λωρίδες αφρικανικής  ξυλείας </t>
  </si>
  <si>
    <t>07.07</t>
  </si>
  <si>
    <t xml:space="preserve">Με λωρίδες σουηδικής ξυλείας </t>
  </si>
  <si>
    <t>07.06</t>
  </si>
  <si>
    <t>Με πλακίδια κεραμικά ή πορσελ</t>
  </si>
  <si>
    <t>07.05</t>
  </si>
  <si>
    <t>Με πλάκες μαρμάρου (γρανίτης)</t>
  </si>
  <si>
    <t>07.04</t>
  </si>
  <si>
    <t xml:space="preserve">Επίστρωση με χειροποίητες πλάκες </t>
  </si>
  <si>
    <t>07.03</t>
  </si>
  <si>
    <t>Με λίθινες πλάκες (καρύστ. κλπ)</t>
  </si>
  <si>
    <t>07.02</t>
  </si>
  <si>
    <t>Με χονδρόπλ.ακανον.πάχους</t>
  </si>
  <si>
    <t>07.01</t>
  </si>
  <si>
    <t>ΣΤΡΩΣΕΙΣ   ΔΑΠΕΔΩΝ</t>
  </si>
  <si>
    <t>Επένδυση με διακοσμητικό τούβλο</t>
  </si>
  <si>
    <t>06.07</t>
  </si>
  <si>
    <t>Ξύλινα διαζώματα αργολιθοδομών με βερνικόχρωμα</t>
  </si>
  <si>
    <t>06.06</t>
  </si>
  <si>
    <t xml:space="preserve">Με πλάκες μαρμάρου </t>
  </si>
  <si>
    <t>06.05</t>
  </si>
  <si>
    <t>Με πέτρα στενάρι</t>
  </si>
  <si>
    <t>06.04</t>
  </si>
  <si>
    <t>Με ορθογωνισμένες πλάκες</t>
  </si>
  <si>
    <t>06.03</t>
  </si>
  <si>
    <t>Με λίθινες πλάκες</t>
  </si>
  <si>
    <t>06.02</t>
  </si>
  <si>
    <t>Με πλακίδια πορσελάνης</t>
  </si>
  <si>
    <t>06.01</t>
  </si>
  <si>
    <t>ΕΠΕΝΔΥΣΕΙΣ ΤΟΙΧΩΝ</t>
  </si>
  <si>
    <t xml:space="preserve">Αρμολογήματα ακατέργαστων όψεων λιθοδομών  </t>
  </si>
  <si>
    <t>05.05</t>
  </si>
  <si>
    <t>Ετοιμο επίχρισμα</t>
  </si>
  <si>
    <t>05.04</t>
  </si>
  <si>
    <t>Επιχρίσματα χωριάτικου τύπου</t>
  </si>
  <si>
    <t>05.03</t>
  </si>
  <si>
    <t>Αβεστοκονιάματα τριπτά         (με kourasanit)</t>
  </si>
  <si>
    <t>05.02</t>
  </si>
  <si>
    <t>Αβεστοκονιάματα τριπτά</t>
  </si>
  <si>
    <t>05.01</t>
  </si>
  <si>
    <t>ΕΠΙΧΡΗΣΜΑΤΑ</t>
  </si>
  <si>
    <t>Τοίχοι από YTONG (15cm)</t>
  </si>
  <si>
    <t>04.10</t>
  </si>
  <si>
    <t>Τοίχοι γυψοσανίδων με 2 γύψους ανά πλευρά</t>
  </si>
  <si>
    <t>04.09</t>
  </si>
  <si>
    <t>Τοίχοι γυψοσανίδων απο 2 πλευρές</t>
  </si>
  <si>
    <t>04.08</t>
  </si>
  <si>
    <t>Τοίχοι γυψοσανίδων απλοί</t>
  </si>
  <si>
    <t>04.07</t>
  </si>
  <si>
    <t>Τσιμεντολιθοδομές</t>
  </si>
  <si>
    <t>04.06</t>
  </si>
  <si>
    <t>Πλινθοδομές μπατικές</t>
  </si>
  <si>
    <t>04.05</t>
  </si>
  <si>
    <t>Πλινθοδομές δρομικές</t>
  </si>
  <si>
    <t>04.04</t>
  </si>
  <si>
    <r>
      <t>μ</t>
    </r>
    <r>
      <rPr>
        <vertAlign val="superscript"/>
        <sz val="8"/>
        <rFont val="Verdana"/>
        <family val="2"/>
        <charset val="161"/>
      </rPr>
      <t>3</t>
    </r>
  </si>
  <si>
    <t>Αργολιθ/μές δι' ασβεστ/ματος</t>
  </si>
  <si>
    <t>04.03</t>
  </si>
  <si>
    <t>Λιθοδομές με λαξευτούς  λίθους (δύο όψεις)</t>
  </si>
  <si>
    <t>04.02.1</t>
  </si>
  <si>
    <t>Λιθοδομές με λαξευτούς  λίθους</t>
  </si>
  <si>
    <t>04.02</t>
  </si>
  <si>
    <t>Λιθοδομές με κοινούς λίθους</t>
  </si>
  <si>
    <t>04.01</t>
  </si>
  <si>
    <t>ΤΟΙΧΟΠΟΙΪΕΣ</t>
  </si>
  <si>
    <t>ΟΜΑΔΑ Δ</t>
  </si>
  <si>
    <t>ΣΥΝΟΛΟ Γ</t>
  </si>
  <si>
    <t>Μανδύας εκτοξευμένου σκυροδέματος</t>
  </si>
  <si>
    <t>03.08</t>
  </si>
  <si>
    <t>Μανδύας χυτού σκυροδέματος</t>
  </si>
  <si>
    <t>03.07</t>
  </si>
  <si>
    <t>Σενάζ μπατικά</t>
  </si>
  <si>
    <t>03.06</t>
  </si>
  <si>
    <t>Σενάζ δρομικά</t>
  </si>
  <si>
    <t>03.05</t>
  </si>
  <si>
    <t>Επιφάνειες εμφανους σκυροδέματος</t>
  </si>
  <si>
    <t>03.04</t>
  </si>
  <si>
    <t>Εξισωτικές στρώσεις</t>
  </si>
  <si>
    <t>03.03</t>
  </si>
  <si>
    <t>Άοπλο σκυρόδεμα δαπέδων</t>
  </si>
  <si>
    <t>03.02</t>
  </si>
  <si>
    <t xml:space="preserve"> Οπλισμένο σκυρόδεμα                                                     (Προσβάσιμες περιοχές)</t>
  </si>
  <si>
    <t>03.01.1</t>
  </si>
  <si>
    <t>Οπλισμένο σκυρόδεμα                          (Ορεινές και απομακρυσμένες περιοχές)</t>
  </si>
  <si>
    <t>03.01</t>
  </si>
  <si>
    <t>ΣΚΥΡΟΔΕΜΑΤΑ</t>
  </si>
  <si>
    <t>Ειδικές επιχώσεις (αμμοχάλικο 3Α)</t>
  </si>
  <si>
    <t>01.06</t>
  </si>
  <si>
    <t>Ειδικές επιχώσεις (ορυκτό αμμοχάλικο)</t>
  </si>
  <si>
    <t>01.05</t>
  </si>
  <si>
    <t>Επιχώσεις με προιόντα εκσκαφής</t>
  </si>
  <si>
    <t>01.04</t>
  </si>
  <si>
    <t>Γενικές εκσκαφές βραχώδεις</t>
  </si>
  <si>
    <t>01.03</t>
  </si>
  <si>
    <t>Γενικές εκσκαφές ημιβραχώδης</t>
  </si>
  <si>
    <t>01.02</t>
  </si>
  <si>
    <t>Γενικές εκσκαφές γαιώδεις</t>
  </si>
  <si>
    <t>01.01</t>
  </si>
  <si>
    <t>ΧΩΜΑΤΟΥΡΓΙΚΑ</t>
  </si>
  <si>
    <t>ΟΜΑΔΑ Γ</t>
  </si>
  <si>
    <t>μ2</t>
  </si>
  <si>
    <t>Διαμόρφωση με 3Α</t>
  </si>
  <si>
    <t>ΠΧ.05.1</t>
  </si>
  <si>
    <t xml:space="preserve"> *</t>
  </si>
  <si>
    <t>Υπαίθριος χώρος στάθμευσης</t>
  </si>
  <si>
    <t>ΠΧ.05</t>
  </si>
  <si>
    <t>Χώρος πρασίνου</t>
  </si>
  <si>
    <t>ΠΧ.04</t>
  </si>
  <si>
    <t>Πλακοστρώσεις με υπόστρωμα beton και λίθινες πλάκες</t>
  </si>
  <si>
    <t>ΠΧ.03.3</t>
  </si>
  <si>
    <t>Πλάκες πεζοδρομίου</t>
  </si>
  <si>
    <t>ΠΧ.03.2</t>
  </si>
  <si>
    <t>Κυβόλιθοι</t>
  </si>
  <si>
    <t>ΠΧ.03.1</t>
  </si>
  <si>
    <t>Αίθριος (αύλειος) χώρος</t>
  </si>
  <si>
    <t>ΠΧ.03</t>
  </si>
  <si>
    <t>Ασφαλτόστρωση (βάση-υπόβαση-τάπητας)</t>
  </si>
  <si>
    <t>ΠΧ.02.2</t>
  </si>
  <si>
    <t>Κράσπεδα</t>
  </si>
  <si>
    <t>ΠΧ.02.1</t>
  </si>
  <si>
    <t>Εσωτερική οδοποιία</t>
  </si>
  <si>
    <t>ΠΧ.02</t>
  </si>
  <si>
    <t>Περίφραξη με 20 εκ. Beton, πασσάλους, σίτα</t>
  </si>
  <si>
    <t>ΠΧ.01.3</t>
  </si>
  <si>
    <t>Περίφραξη 1 μ beton και σίτα</t>
  </si>
  <si>
    <t>ΠΧ.01.2</t>
  </si>
  <si>
    <t>Περίφραξη 1 μ beton και κιγκλίδωμα</t>
  </si>
  <si>
    <t>ΠΧ.01.1</t>
  </si>
  <si>
    <t>Περίφραξη</t>
  </si>
  <si>
    <t>ΠΧ.01</t>
  </si>
  <si>
    <t>ΠΕΡΙΒΑΛΛΩΝ ΧΩΡΟΣ</t>
  </si>
  <si>
    <t>ΟΜΑΔΑ Β</t>
  </si>
  <si>
    <t>ΚΑ</t>
  </si>
  <si>
    <t>Βόθρος</t>
  </si>
  <si>
    <t>Υ.06</t>
  </si>
  <si>
    <t>Σύνδεση με δίκτυο αποχέτευσης</t>
  </si>
  <si>
    <t>Υ.05</t>
  </si>
  <si>
    <t>Σύνδεση με δίκτυο ύδρευσης</t>
  </si>
  <si>
    <t>Υ.04</t>
  </si>
  <si>
    <t>Σύνδεση με δίκτυο ΟΤΕ</t>
  </si>
  <si>
    <t>Υ.03</t>
  </si>
  <si>
    <t>Σύνδεση με δίκτυο ΔΕΗ</t>
  </si>
  <si>
    <t>Υ.02</t>
  </si>
  <si>
    <r>
      <t>μ</t>
    </r>
    <r>
      <rPr>
        <vertAlign val="superscript"/>
        <sz val="7"/>
        <rFont val="Verdana"/>
        <family val="2"/>
        <charset val="161"/>
      </rPr>
      <t>2</t>
    </r>
  </si>
  <si>
    <t>Ισοπεδώσεις-Διαμορφώσεις</t>
  </si>
  <si>
    <t>Υ.01</t>
  </si>
  <si>
    <t>ΕΡΓΑ ΥΠΟΔΟΜΗΣ</t>
  </si>
  <si>
    <t>ΟΜΑΔΑ Α</t>
  </si>
  <si>
    <t>MAX ΤΙΜΗ ΜΟΝΑΔΑΣ</t>
  </si>
  <si>
    <t>ΤΙΜΗ ΜΟΝΑΔΟΣ</t>
  </si>
  <si>
    <t>Μ.Μ.</t>
  </si>
  <si>
    <t>ΕΙΔΟΣ ΕΡΓΑΣΙΑΣ</t>
  </si>
  <si>
    <t>ΚΑΤΗΓΟΡΙΑ ΔΑΠΑΝΗΣ</t>
  </si>
  <si>
    <t>ΟΜΑΔΑ ΕΡΓΑΣΙΩΝ</t>
  </si>
  <si>
    <t>ΠΟΣΟΣΤΟ Φ.Π.Α.</t>
  </si>
  <si>
    <t>ΑΝΑΛΥΤΙΚΟΣ ΠΡΟΫΠΟΛΟΓΙΣΜΟΣ ΟΙΚΟΔΟΜΙΚΩΝ ΕΡΓΑΣΙΩΝ ΑΝΑ ΟΜΑΔΕΣ ΚΑΙ ΕΙΔΗ ΕΡΓΑΣΙΩΝ</t>
  </si>
  <si>
    <t>ΥΠΟΣΥΝΟΛΟ</t>
  </si>
  <si>
    <t>Δαπάνη αγοράς ειδικής χρήσης αυτοκίνητου</t>
  </si>
  <si>
    <t>Μεταφορικά μέσα για την μετακίνηση ευπαθών ομάδων και εναλλακτικού τουρισμού</t>
  </si>
  <si>
    <t xml:space="preserve">ΠΟΣΟΤΗΤΑ </t>
  </si>
  <si>
    <t xml:space="preserve">ΠΕΡΙΓΡΑΦΗ </t>
  </si>
  <si>
    <t>ΜΕΤΑΦΟΡΙΚΑ ΜΕΣΑ</t>
  </si>
  <si>
    <t>ΛΟΙΠΟΣ ΕΞΟΠΛΙΣΜΟΣ</t>
  </si>
  <si>
    <t xml:space="preserve">ΥΠΟΣΥΝΟΛΟ  </t>
  </si>
  <si>
    <t>ΜΗΧΑΝΟΛΟΓΙΚΟΣ ΕΞΟΠΛΙΣΜΟΣ</t>
  </si>
  <si>
    <t>ΕΞΟΠΛΙΣΜΟΣ ΑΠΕ</t>
  </si>
  <si>
    <t>O παραπάνω πίνακας περιλαμβάνει ενδεικτικές κατηγορίες δαπανών, οι οποίες δύναται να τροποποιούνται και να αναλύονται από τον υποψήφιο σύμφωνα με το είδος και το αντικείμενο της πρότασης.</t>
  </si>
  <si>
    <t>Αξιοποίηση διαδικτύου</t>
  </si>
  <si>
    <t>Τεχνική στήριξη για την υλοποίηση του έργου</t>
  </si>
  <si>
    <t>Μελέτες εφαρμογής και πιστοποίησης συστημάτων και σημάτων ποιότητας</t>
  </si>
  <si>
    <t>Ανάπτυξη λογισμικού</t>
  </si>
  <si>
    <t>Μελέτη για έκδοση οικοδομικής αδείας και λοιπές μελέτες για την εκτέλεση του έργου</t>
  </si>
  <si>
    <t>ΜΕΛΕΤΕΣ-ΥΠΗΡΕΣΙΕΣ</t>
  </si>
  <si>
    <t>ΜΕΛΕΤΕΣ-ΥΠΗΡΕΣΙΕΣ ΥΠΟΣΤΗΡΙΞΗΣ</t>
  </si>
  <si>
    <t>Εντυπα-Διαφημιστικό Υλικό</t>
  </si>
  <si>
    <t>Ιστοσελίδα</t>
  </si>
  <si>
    <t>ΔΑΠΑΝΕΣ ΠΡΟΒΟΛΗΣ</t>
  </si>
  <si>
    <t>ΣΥΝΟΛΙΚΟ ΚΟΣΤΟΣ ΠΡΟΤΑΣΗΣ</t>
  </si>
  <si>
    <t>ΚΤΙΡΙΑΚΕΣ ΕΓΚΑΤΑΣΤΑΣΕΙΣ-ΕΡΓΑ ΥΠΟΔΟΜΗΣ &amp; ΠΕΡΙΒΑΛΛΟΝΤΟΣ ΧΩΡΟΥ</t>
  </si>
  <si>
    <t xml:space="preserve"> ΣΥΝΟΠΤΙΚΗ ΑΝΑΛΥΣΗ ΚΟΣΤΟΥΣ ΤΗΣ ΠΡΟΤΑΣΗΣ</t>
  </si>
  <si>
    <t>ΑΝΑΛΥΤΙΚΟΣ ΠΡΟΫΠΟΛΟΓΙΣΜΟΣ ΑΜΟΙΒΩΝ ΣΥΜΒΟΥΛΩΝ</t>
  </si>
  <si>
    <t>ΑΝΑΛΥΤΙΚΟΣ ΠΡΟΫΠΟΛΟΓΙΣΜΟΣ ΔΑΠΑΝΩΝ ΔΡΑΣΕΩΝ ΕΝΗΜΕΡΩΣΗΣ, ΕΥΑΙΣΘΗΤΟΠΟΙΗΣΗΣ ΚΑΙ ΟΡΓΑΝΩΣΗΣ ΕΚΔΗΛΩΣΕΩΝ</t>
  </si>
  <si>
    <t>ΑΝΑΛΥΤΙΚΟΣ ΠΡΟΫΠΟΛΟΓΙΣΜΟΣ ΕΞΟΠΛΙΣΜΟΣ ΑΠΕ</t>
  </si>
  <si>
    <t>ΑΝΑΛΥΤΙΚΟΣ ΠΡΟΫΠΟΛΟΓΙΣΜΟΣ ΑΓΟΡΑΣ ΓΗΣ/ΑΠΑΛΛΟΤΡΙΩΣΕΩΝ</t>
  </si>
  <si>
    <t>ΑΝΑΛΥΤΙΚΟΣ ΠΡΟΫΠΟΛΟΓΙΣΜΟΣ ΜΕΛΕΤΩΝ-ΥΠΗΡΕΣΙΩΝ ΥΠΟΣΤΗΡΙΞΗΣ</t>
  </si>
  <si>
    <t>ΑΝΑΛΥΤΙΚΟΣ ΠΡΟΫΠΟΛΟΓΙΣΜΟΣ ΔΑΠΑΝΩΝ ΠΡΟΒΟΛΗΣ</t>
  </si>
  <si>
    <t>ΕΚΔΗΛΩΣΕΙΣ</t>
  </si>
  <si>
    <t>ΔΡΑΣΕΙΣ ΠΡΟΒΟΛΗΣ</t>
  </si>
  <si>
    <t>ΤΟΠΙΚΟ ΠΡΟΓΡΑΜΜΑ CLLD/LEADER ΑΝΑΤΟΛΙΚΗΣ ΠΕΛΟΠΟΝΝΗΣΟΥ 2014-2020</t>
  </si>
  <si>
    <t xml:space="preserve">Κωδ. πρόσκλησης: 63.1–CLLD.31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</si>
</sst>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Δρχ&quot;_-;\-* #,##0.00\ &quot;Δρχ&quot;_-;_-* &quot;-&quot;??\ &quot;Δρχ&quot;_-;_-@_-"/>
  </numFmts>
  <fonts count="31" x14ac:knownFonts="1">
    <font>
      <sz val="10"/>
      <name val="Arial"/>
      <charset val="161"/>
    </font>
    <font>
      <sz val="11"/>
      <name val="Calibri"/>
      <family val="2"/>
      <charset val="161"/>
      <scheme val="minor"/>
    </font>
    <font>
      <i/>
      <sz val="11"/>
      <name val="Calibri"/>
      <family val="2"/>
      <charset val="161"/>
      <scheme val="minor"/>
    </font>
    <font>
      <sz val="11"/>
      <color theme="1"/>
      <name val="Times New Roman"/>
      <family val="1"/>
      <charset val="161"/>
    </font>
    <font>
      <b/>
      <sz val="14"/>
      <color theme="4" tint="-0.499984740745262"/>
      <name val="Calibri"/>
      <family val="2"/>
      <charset val="161"/>
    </font>
    <font>
      <b/>
      <sz val="14"/>
      <color rgb="FFC00000"/>
      <name val="Calibri"/>
      <family val="2"/>
      <charset val="161"/>
    </font>
    <font>
      <b/>
      <sz val="12"/>
      <name val="Calibri"/>
      <family val="2"/>
      <charset val="161"/>
    </font>
    <font>
      <sz val="10"/>
      <name val="Arial"/>
      <charset val="161"/>
    </font>
    <font>
      <sz val="8"/>
      <name val="Verdana"/>
      <family val="2"/>
      <charset val="161"/>
    </font>
    <font>
      <b/>
      <sz val="8"/>
      <name val="Verdana"/>
      <family val="2"/>
      <charset val="161"/>
    </font>
    <font>
      <b/>
      <u/>
      <sz val="8"/>
      <name val="Verdana"/>
      <family val="2"/>
      <charset val="161"/>
    </font>
    <font>
      <sz val="10"/>
      <name val="Verdana"/>
      <family val="2"/>
      <charset val="161"/>
    </font>
    <font>
      <b/>
      <sz val="8"/>
      <color indexed="8"/>
      <name val="Verdana"/>
      <family val="2"/>
      <charset val="161"/>
    </font>
    <font>
      <sz val="8"/>
      <color theme="1"/>
      <name val="Verdana"/>
      <family val="2"/>
      <charset val="161"/>
    </font>
    <font>
      <sz val="11"/>
      <name val="Verdana"/>
      <family val="2"/>
      <charset val="161"/>
    </font>
    <font>
      <b/>
      <sz val="10"/>
      <name val="Verdana"/>
      <family val="2"/>
      <charset val="161"/>
    </font>
    <font>
      <b/>
      <sz val="9"/>
      <name val="Verdana"/>
      <family val="2"/>
      <charset val="161"/>
    </font>
    <font>
      <b/>
      <sz val="7"/>
      <name val="Verdana"/>
      <family val="2"/>
      <charset val="161"/>
    </font>
    <font>
      <sz val="7"/>
      <name val="Verdana"/>
      <family val="2"/>
      <charset val="161"/>
    </font>
    <font>
      <sz val="8"/>
      <color rgb="FFFF0000"/>
      <name val="Verdana"/>
      <family val="2"/>
      <charset val="161"/>
    </font>
    <font>
      <vertAlign val="superscript"/>
      <sz val="8"/>
      <name val="Verdana"/>
      <family val="2"/>
      <charset val="161"/>
    </font>
    <font>
      <sz val="7"/>
      <color indexed="10"/>
      <name val="Verdana"/>
      <family val="2"/>
      <charset val="161"/>
    </font>
    <font>
      <sz val="8"/>
      <name val="Arial"/>
      <family val="2"/>
      <charset val="161"/>
    </font>
    <font>
      <vertAlign val="superscript"/>
      <sz val="7"/>
      <name val="Verdana"/>
      <family val="2"/>
      <charset val="161"/>
    </font>
    <font>
      <sz val="10"/>
      <name val="Arial"/>
      <family val="2"/>
      <charset val="161"/>
    </font>
    <font>
      <sz val="9"/>
      <name val="Verdana"/>
      <family val="2"/>
      <charset val="161"/>
    </font>
    <font>
      <b/>
      <sz val="11"/>
      <color rgb="FF002060"/>
      <name val="Verdana"/>
      <family val="2"/>
      <charset val="161"/>
    </font>
    <font>
      <b/>
      <sz val="11"/>
      <name val="Verdana"/>
      <family val="2"/>
      <charset val="161"/>
    </font>
    <font>
      <i/>
      <sz val="10"/>
      <color theme="1"/>
      <name val="Verdana"/>
      <family val="2"/>
      <charset val="161"/>
    </font>
    <font>
      <i/>
      <sz val="10"/>
      <name val="Verdana"/>
      <family val="2"/>
      <charset val="161"/>
    </font>
    <font>
      <sz val="10"/>
      <color rgb="FFFF0000"/>
      <name val="Verdana"/>
      <family val="2"/>
      <charset val="161"/>
    </font>
  </fonts>
  <fills count="11">
    <fill>
      <patternFill patternType="none"/>
    </fill>
    <fill>
      <patternFill patternType="gray125"/>
    </fill>
    <fill>
      <patternFill patternType="lightGray">
        <fgColor indexed="9"/>
        <bgColor indexed="9"/>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9"/>
      </patternFill>
    </fill>
    <fill>
      <patternFill patternType="lightGray">
        <fgColor indexed="9"/>
        <bgColor theme="9" tint="0.79998168889431442"/>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3">
    <xf numFmtId="0" fontId="0" fillId="0" borderId="0"/>
    <xf numFmtId="9" fontId="7" fillId="0" borderId="0" applyFont="0" applyFill="0" applyBorder="0" applyAlignment="0" applyProtection="0"/>
    <xf numFmtId="164" fontId="7" fillId="0" borderId="0" applyFont="0" applyFill="0" applyBorder="0" applyAlignment="0" applyProtection="0"/>
  </cellStyleXfs>
  <cellXfs count="257">
    <xf numFmtId="0" fontId="0" fillId="0" borderId="0" xfId="0"/>
    <xf numFmtId="0" fontId="1" fillId="0" borderId="0" xfId="0" applyFont="1"/>
    <xf numFmtId="0" fontId="2" fillId="0" borderId="0" xfId="0" applyFont="1"/>
    <xf numFmtId="4" fontId="1" fillId="0" borderId="0" xfId="0" applyNumberFormat="1" applyFont="1"/>
    <xf numFmtId="0" fontId="3" fillId="0" borderId="0" xfId="0" applyFont="1" applyBorder="1" applyAlignment="1">
      <alignment vertical="top" wrapText="1"/>
    </xf>
    <xf numFmtId="0" fontId="5" fillId="0" borderId="0" xfId="0" applyFont="1" applyAlignment="1">
      <alignment horizontal="center" vertical="center"/>
    </xf>
    <xf numFmtId="0" fontId="6" fillId="0" borderId="0" xfId="0" applyFont="1" applyAlignment="1">
      <alignment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0" xfId="0" applyFont="1" applyAlignment="1" applyProtection="1">
      <alignment wrapText="1"/>
      <protection locked="0"/>
    </xf>
    <xf numFmtId="4" fontId="9" fillId="5" borderId="0" xfId="0" applyNumberFormat="1" applyFont="1" applyFill="1" applyAlignment="1" applyProtection="1">
      <alignment vertical="center" wrapText="1"/>
      <protection locked="0"/>
    </xf>
    <xf numFmtId="4" fontId="8" fillId="0" borderId="0" xfId="0" applyNumberFormat="1" applyFont="1" applyAlignment="1" applyProtection="1">
      <alignment vertical="center"/>
      <protection locked="0"/>
    </xf>
    <xf numFmtId="0" fontId="9" fillId="5" borderId="0" xfId="0" applyFont="1" applyFill="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11" fillId="0" borderId="0" xfId="0" applyFont="1" applyProtection="1">
      <protection locked="0"/>
    </xf>
    <xf numFmtId="4" fontId="11" fillId="0" borderId="0" xfId="0" applyNumberFormat="1" applyFont="1" applyProtection="1">
      <protection locked="0"/>
    </xf>
    <xf numFmtId="4" fontId="11" fillId="0" borderId="0" xfId="0" applyNumberFormat="1" applyFont="1" applyAlignment="1" applyProtection="1">
      <alignment vertical="center"/>
      <protection locked="0"/>
    </xf>
    <xf numFmtId="0" fontId="11"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protection locked="0"/>
    </xf>
    <xf numFmtId="4"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vertical="center"/>
      <protection locked="0"/>
    </xf>
    <xf numFmtId="0" fontId="11" fillId="0" borderId="0" xfId="0" applyFont="1" applyAlignment="1" applyProtection="1">
      <alignment horizontal="right"/>
      <protection locked="0"/>
    </xf>
    <xf numFmtId="0" fontId="11" fillId="0" borderId="0" xfId="0" applyFont="1" applyAlignment="1" applyProtection="1">
      <alignment horizontal="right" vertical="center"/>
      <protection locked="0"/>
    </xf>
    <xf numFmtId="0" fontId="14" fillId="0" borderId="0" xfId="0" applyFont="1" applyAlignment="1" applyProtection="1">
      <alignment horizontal="right"/>
      <protection locked="0"/>
    </xf>
    <xf numFmtId="4" fontId="15" fillId="8" borderId="1" xfId="0" applyNumberFormat="1" applyFont="1" applyFill="1" applyBorder="1" applyAlignment="1">
      <alignment horizontal="right" vertical="center"/>
    </xf>
    <xf numFmtId="4" fontId="9" fillId="0" borderId="1" xfId="0" applyNumberFormat="1" applyFont="1" applyBorder="1" applyAlignment="1">
      <alignment horizontal="right" vertical="center"/>
    </xf>
    <xf numFmtId="4" fontId="16" fillId="8" borderId="1" xfId="0" applyNumberFormat="1" applyFont="1" applyFill="1" applyBorder="1" applyAlignment="1">
      <alignment horizontal="center" vertical="center" wrapText="1"/>
    </xf>
    <xf numFmtId="0" fontId="15" fillId="0" borderId="0" xfId="0" applyFont="1" applyProtection="1">
      <protection locked="0"/>
    </xf>
    <xf numFmtId="4" fontId="18" fillId="0" borderId="1" xfId="0" applyNumberFormat="1" applyFont="1" applyBorder="1" applyAlignment="1">
      <alignment horizontal="center" vertical="center"/>
    </xf>
    <xf numFmtId="4" fontId="18" fillId="0" borderId="1" xfId="0" applyNumberFormat="1" applyFont="1" applyBorder="1" applyAlignment="1">
      <alignment vertical="center"/>
    </xf>
    <xf numFmtId="4" fontId="8" fillId="0" borderId="1" xfId="0" applyNumberFormat="1" applyFont="1" applyBorder="1" applyAlignment="1">
      <alignment horizontal="center" vertical="center"/>
    </xf>
    <xf numFmtId="4" fontId="1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protection locked="0"/>
    </xf>
    <xf numFmtId="0" fontId="19" fillId="0" borderId="1" xfId="0" applyFont="1" applyBorder="1" applyAlignment="1" applyProtection="1">
      <alignment horizontal="center" vertical="center" textRotation="90" wrapText="1"/>
      <protection locked="0"/>
    </xf>
    <xf numFmtId="0" fontId="9" fillId="0" borderId="1" xfId="0" applyFont="1" applyBorder="1" applyAlignment="1" applyProtection="1">
      <alignment horizontal="center" vertical="center" textRotation="90" wrapText="1"/>
      <protection locked="0"/>
    </xf>
    <xf numFmtId="4" fontId="18" fillId="7" borderId="1" xfId="0" applyNumberFormat="1"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protection locked="0"/>
    </xf>
    <xf numFmtId="0" fontId="18" fillId="0" borderId="1" xfId="0" applyFont="1" applyBorder="1" applyAlignment="1" applyProtection="1">
      <alignment horizontal="center" vertical="center"/>
      <protection locked="0"/>
    </xf>
    <xf numFmtId="0" fontId="21" fillId="0" borderId="1" xfId="0" applyFont="1" applyBorder="1" applyAlignment="1" applyProtection="1">
      <alignment horizontal="center" vertical="center" textRotation="90" wrapText="1"/>
      <protection locked="0"/>
    </xf>
    <xf numFmtId="0" fontId="17" fillId="0" borderId="1" xfId="0" applyFont="1" applyBorder="1" applyAlignment="1" applyProtection="1">
      <alignment horizontal="left" vertical="center" wrapText="1"/>
      <protection locked="0"/>
    </xf>
    <xf numFmtId="0" fontId="17" fillId="0" borderId="1" xfId="0" applyFont="1" applyBorder="1" applyAlignment="1" applyProtection="1">
      <alignment horizontal="center" vertical="center"/>
      <protection locked="0"/>
    </xf>
    <xf numFmtId="4" fontId="18" fillId="0" borderId="1" xfId="0" applyNumberFormat="1" applyFont="1" applyBorder="1" applyAlignment="1">
      <alignment horizontal="center"/>
    </xf>
    <xf numFmtId="4" fontId="18" fillId="7" borderId="1" xfId="0" applyNumberFormat="1" applyFont="1" applyFill="1" applyBorder="1" applyProtection="1">
      <protection locked="0"/>
    </xf>
    <xf numFmtId="0" fontId="18" fillId="7" borderId="1" xfId="0" applyFont="1" applyFill="1" applyBorder="1" applyProtection="1">
      <protection locked="0"/>
    </xf>
    <xf numFmtId="0" fontId="22" fillId="0" borderId="1" xfId="0" applyFont="1" applyBorder="1" applyAlignment="1" applyProtection="1">
      <alignment horizontal="center" vertical="center" wrapText="1"/>
      <protection locked="0"/>
    </xf>
    <xf numFmtId="4" fontId="18" fillId="0" borderId="1" xfId="0" applyNumberFormat="1" applyFont="1" applyBorder="1"/>
    <xf numFmtId="0" fontId="18" fillId="0" borderId="1" xfId="0" applyFont="1" applyBorder="1" applyAlignment="1" applyProtection="1">
      <alignment horizontal="center"/>
      <protection locked="0"/>
    </xf>
    <xf numFmtId="0" fontId="18" fillId="0" borderId="1" xfId="0" applyFont="1" applyBorder="1" applyAlignment="1" applyProtection="1">
      <alignment horizontal="left"/>
      <protection locked="0"/>
    </xf>
    <xf numFmtId="0" fontId="24" fillId="0" borderId="0" xfId="0" applyFont="1"/>
    <xf numFmtId="0" fontId="25" fillId="0" borderId="0" xfId="0" applyFont="1" applyAlignment="1">
      <alignment horizontal="center" vertical="center"/>
    </xf>
    <xf numFmtId="4" fontId="25" fillId="0" borderId="0" xfId="0" applyNumberFormat="1" applyFont="1" applyAlignment="1">
      <alignment horizontal="center" vertical="center" wrapText="1"/>
    </xf>
    <xf numFmtId="4" fontId="25" fillId="0" borderId="0" xfId="0" applyNumberFormat="1" applyFont="1" applyAlignment="1">
      <alignment horizontal="center" vertical="center"/>
    </xf>
    <xf numFmtId="0" fontId="25" fillId="0" borderId="0" xfId="0" applyFont="1" applyAlignment="1">
      <alignment horizontal="center" vertical="center" wrapText="1"/>
    </xf>
    <xf numFmtId="0" fontId="8" fillId="0" borderId="0" xfId="0" applyFont="1"/>
    <xf numFmtId="0" fontId="8" fillId="0" borderId="0" xfId="0" applyFont="1" applyAlignment="1">
      <alignment horizontal="center"/>
    </xf>
    <xf numFmtId="0" fontId="8" fillId="0" borderId="0" xfId="0" applyFont="1" applyAlignment="1">
      <alignment horizontal="center" vertical="center"/>
    </xf>
    <xf numFmtId="0" fontId="22" fillId="0" borderId="0" xfId="0" applyFont="1"/>
    <xf numFmtId="0" fontId="9" fillId="0" borderId="0" xfId="0" applyFont="1"/>
    <xf numFmtId="0" fontId="8" fillId="0" borderId="0" xfId="0" applyFont="1" applyAlignment="1">
      <alignment vertical="center"/>
    </xf>
    <xf numFmtId="0" fontId="0" fillId="0" borderId="0" xfId="0" applyAlignment="1">
      <alignment horizontal="left"/>
    </xf>
    <xf numFmtId="9" fontId="24" fillId="0" borderId="0" xfId="1" applyFont="1" applyAlignment="1">
      <alignment horizontal="left"/>
    </xf>
    <xf numFmtId="4" fontId="17" fillId="4" borderId="1" xfId="0" applyNumberFormat="1" applyFont="1" applyFill="1" applyBorder="1" applyAlignment="1">
      <alignment horizontal="center" vertical="center" textRotation="90" wrapText="1"/>
    </xf>
    <xf numFmtId="4" fontId="17" fillId="4" borderId="1" xfId="0" applyNumberFormat="1" applyFont="1" applyFill="1" applyBorder="1" applyAlignment="1">
      <alignment horizontal="center" vertical="center" wrapText="1"/>
    </xf>
    <xf numFmtId="4" fontId="18" fillId="4" borderId="1" xfId="0" applyNumberFormat="1" applyFont="1" applyFill="1" applyBorder="1" applyAlignment="1">
      <alignment horizontal="center" vertical="center" wrapText="1"/>
    </xf>
    <xf numFmtId="4" fontId="17" fillId="4" borderId="1" xfId="0" applyNumberFormat="1" applyFont="1" applyFill="1" applyBorder="1"/>
    <xf numFmtId="4" fontId="17" fillId="4" borderId="1" xfId="0" applyNumberFormat="1" applyFont="1" applyFill="1" applyBorder="1" applyAlignment="1">
      <alignment vertical="center"/>
    </xf>
    <xf numFmtId="4" fontId="17" fillId="4" borderId="1" xfId="0" applyNumberFormat="1" applyFont="1" applyFill="1" applyBorder="1" applyAlignment="1">
      <alignment horizontal="center" vertical="center"/>
    </xf>
    <xf numFmtId="0" fontId="26" fillId="0" borderId="0" xfId="0" applyFont="1" applyAlignment="1">
      <alignment horizontal="center" vertical="center" wrapText="1"/>
    </xf>
    <xf numFmtId="0" fontId="11" fillId="0" borderId="0" xfId="0" applyFont="1"/>
    <xf numFmtId="0" fontId="28" fillId="0" borderId="0" xfId="0" applyFont="1" applyBorder="1" applyAlignment="1">
      <alignment horizontal="center" vertical="top" wrapText="1"/>
    </xf>
    <xf numFmtId="0" fontId="15" fillId="3" borderId="21" xfId="0" applyFont="1" applyFill="1" applyBorder="1" applyAlignment="1">
      <alignment horizontal="center" vertical="center"/>
    </xf>
    <xf numFmtId="0" fontId="15" fillId="3" borderId="22" xfId="0" applyFont="1" applyFill="1" applyBorder="1" applyAlignment="1">
      <alignment horizontal="center" vertical="center" wrapText="1"/>
    </xf>
    <xf numFmtId="0" fontId="15" fillId="3" borderId="22" xfId="0" applyFont="1" applyFill="1" applyBorder="1" applyAlignment="1">
      <alignment horizontal="center" vertical="center"/>
    </xf>
    <xf numFmtId="0" fontId="15" fillId="3" borderId="23" xfId="0" applyFont="1" applyFill="1" applyBorder="1" applyAlignment="1">
      <alignment horizontal="center" vertical="center" wrapText="1"/>
    </xf>
    <xf numFmtId="0" fontId="15" fillId="4" borderId="29" xfId="0" applyFont="1" applyFill="1" applyBorder="1" applyAlignment="1">
      <alignment horizontal="center" vertical="center"/>
    </xf>
    <xf numFmtId="0" fontId="15" fillId="4" borderId="30" xfId="0" applyFont="1" applyFill="1" applyBorder="1" applyAlignment="1">
      <alignment horizontal="left" vertical="center" wrapText="1"/>
    </xf>
    <xf numFmtId="0" fontId="15" fillId="4" borderId="30" xfId="0" applyFont="1" applyFill="1" applyBorder="1" applyAlignment="1">
      <alignment horizontal="center" vertical="center" wrapText="1"/>
    </xf>
    <xf numFmtId="4" fontId="11" fillId="4" borderId="30" xfId="0" applyNumberFormat="1" applyFont="1" applyFill="1" applyBorder="1" applyAlignment="1">
      <alignment vertical="center"/>
    </xf>
    <xf numFmtId="0" fontId="15" fillId="4" borderId="31"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1" xfId="0" applyFont="1" applyBorder="1" applyAlignment="1">
      <alignment horizontal="justify" vertical="center" wrapText="1"/>
    </xf>
    <xf numFmtId="0" fontId="15" fillId="0" borderId="1" xfId="0" applyFont="1" applyBorder="1" applyAlignment="1">
      <alignment horizontal="center" vertical="center" wrapText="1"/>
    </xf>
    <xf numFmtId="4" fontId="11" fillId="0" borderId="1" xfId="0" applyNumberFormat="1" applyFont="1" applyBorder="1" applyAlignment="1">
      <alignment vertical="center"/>
    </xf>
    <xf numFmtId="4" fontId="11" fillId="2" borderId="1" xfId="0" applyNumberFormat="1" applyFont="1" applyFill="1" applyBorder="1" applyAlignment="1">
      <alignment horizontal="right" vertical="center"/>
    </xf>
    <xf numFmtId="0" fontId="15" fillId="0" borderId="12" xfId="0" applyFont="1" applyBorder="1" applyAlignment="1">
      <alignment horizontal="center" vertical="center" wrapText="1"/>
    </xf>
    <xf numFmtId="0" fontId="11" fillId="0" borderId="32" xfId="0" applyFont="1" applyBorder="1" applyAlignment="1">
      <alignment horizontal="center" vertical="center" wrapText="1"/>
    </xf>
    <xf numFmtId="0" fontId="15" fillId="0" borderId="13" xfId="0" applyFont="1" applyBorder="1" applyAlignment="1">
      <alignment horizontal="right" vertical="center" wrapText="1"/>
    </xf>
    <xf numFmtId="0" fontId="15" fillId="0" borderId="13" xfId="0" applyFont="1" applyBorder="1" applyAlignment="1">
      <alignment horizontal="center" vertical="center" wrapText="1"/>
    </xf>
    <xf numFmtId="4" fontId="15" fillId="4" borderId="13" xfId="0" applyNumberFormat="1" applyFont="1" applyFill="1" applyBorder="1" applyAlignment="1">
      <alignment vertical="center"/>
    </xf>
    <xf numFmtId="0" fontId="15" fillId="0" borderId="14" xfId="0" applyFont="1" applyBorder="1" applyAlignment="1">
      <alignment horizontal="center" vertical="center" wrapText="1"/>
    </xf>
    <xf numFmtId="0" fontId="15" fillId="4" borderId="29" xfId="0" applyFont="1" applyFill="1" applyBorder="1" applyAlignment="1">
      <alignment horizontal="center" vertical="center" wrapText="1"/>
    </xf>
    <xf numFmtId="0" fontId="15" fillId="4" borderId="30" xfId="0" applyFont="1" applyFill="1" applyBorder="1" applyAlignment="1">
      <alignment horizontal="justify" vertical="center" wrapText="1"/>
    </xf>
    <xf numFmtId="0" fontId="11" fillId="0" borderId="1" xfId="0" applyFont="1" applyBorder="1" applyAlignment="1">
      <alignment vertical="center" wrapText="1"/>
    </xf>
    <xf numFmtId="4" fontId="11" fillId="0" borderId="12" xfId="0" applyNumberFormat="1" applyFont="1" applyBorder="1" applyAlignment="1">
      <alignment vertical="center"/>
    </xf>
    <xf numFmtId="0" fontId="15" fillId="6" borderId="1" xfId="0" applyFont="1" applyFill="1" applyBorder="1" applyAlignment="1" applyProtection="1">
      <alignment horizontal="center" vertical="center" wrapText="1"/>
      <protection locked="0"/>
    </xf>
    <xf numFmtId="0" fontId="11" fillId="0" borderId="1" xfId="0" applyFont="1" applyBorder="1" applyAlignment="1" applyProtection="1">
      <alignment wrapText="1"/>
      <protection locked="0"/>
    </xf>
    <xf numFmtId="4" fontId="11" fillId="7" borderId="1" xfId="0" applyNumberFormat="1" applyFont="1" applyFill="1" applyBorder="1" applyAlignment="1" applyProtection="1">
      <alignment vertical="center"/>
      <protection locked="0"/>
    </xf>
    <xf numFmtId="4" fontId="11" fillId="0" borderId="1" xfId="0" applyNumberFormat="1" applyFont="1" applyBorder="1" applyAlignment="1" applyProtection="1">
      <alignment vertical="center"/>
      <protection locked="0"/>
    </xf>
    <xf numFmtId="0" fontId="11" fillId="0" borderId="1" xfId="0" applyFont="1" applyBorder="1" applyAlignment="1" applyProtection="1">
      <alignment vertical="center" wrapText="1"/>
      <protection locked="0"/>
    </xf>
    <xf numFmtId="4" fontId="15" fillId="6" borderId="1" xfId="0" applyNumberFormat="1" applyFont="1" applyFill="1" applyBorder="1" applyAlignment="1" applyProtection="1">
      <alignment vertical="center" wrapText="1"/>
      <protection locked="0"/>
    </xf>
    <xf numFmtId="0" fontId="11" fillId="0" borderId="0" xfId="0" applyFont="1" applyAlignment="1" applyProtection="1">
      <alignment wrapText="1"/>
      <protection locked="0"/>
    </xf>
    <xf numFmtId="4" fontId="15" fillId="0" borderId="1" xfId="0" applyNumberFormat="1" applyFont="1" applyBorder="1" applyAlignment="1">
      <alignment horizontal="center" vertical="center" wrapText="1"/>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10" borderId="1" xfId="0" applyFont="1" applyFill="1" applyBorder="1" applyAlignment="1">
      <alignment horizontal="center" vertical="center"/>
    </xf>
    <xf numFmtId="4" fontId="11" fillId="10" borderId="1" xfId="0" applyNumberFormat="1" applyFont="1" applyFill="1" applyBorder="1" applyAlignment="1">
      <alignment horizontal="center" vertical="center"/>
    </xf>
    <xf numFmtId="4" fontId="11" fillId="0" borderId="1" xfId="0" applyNumberFormat="1" applyFont="1" applyBorder="1" applyAlignment="1">
      <alignment horizontal="center" vertical="center"/>
    </xf>
    <xf numFmtId="4" fontId="11" fillId="0" borderId="1" xfId="0" applyNumberFormat="1" applyFont="1" applyBorder="1" applyAlignment="1">
      <alignment horizontal="center" vertical="center" wrapText="1"/>
    </xf>
    <xf numFmtId="4" fontId="15" fillId="9" borderId="1" xfId="0" applyNumberFormat="1" applyFont="1" applyFill="1" applyBorder="1" applyAlignment="1">
      <alignment horizontal="center" vertical="center"/>
    </xf>
    <xf numFmtId="4" fontId="15" fillId="9" borderId="1" xfId="0" applyNumberFormat="1" applyFont="1" applyFill="1" applyBorder="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4" fontId="11" fillId="0" borderId="0" xfId="0" applyNumberFormat="1" applyFont="1" applyAlignment="1">
      <alignment horizontal="center" vertical="center"/>
    </xf>
    <xf numFmtId="4" fontId="11" fillId="0" borderId="0" xfId="0" applyNumberFormat="1" applyFont="1" applyAlignment="1">
      <alignment horizontal="center" vertical="center" wrapText="1"/>
    </xf>
    <xf numFmtId="0" fontId="11" fillId="2" borderId="1" xfId="0" applyFont="1" applyFill="1" applyBorder="1" applyAlignment="1">
      <alignment vertical="center" wrapText="1"/>
    </xf>
    <xf numFmtId="0" fontId="24" fillId="0" borderId="0" xfId="0" applyFont="1" applyAlignment="1">
      <alignment wrapText="1"/>
    </xf>
    <xf numFmtId="0" fontId="11" fillId="0" borderId="0" xfId="0" applyFont="1" applyAlignment="1" applyProtection="1">
      <alignment horizontal="center" vertical="center" wrapText="1"/>
      <protection locked="0"/>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wrapText="1"/>
    </xf>
    <xf numFmtId="0" fontId="11" fillId="0" borderId="1" xfId="0" applyFont="1" applyBorder="1" applyAlignment="1">
      <alignment wrapText="1"/>
    </xf>
    <xf numFmtId="4" fontId="11" fillId="7" borderId="1" xfId="0" applyNumberFormat="1" applyFont="1" applyFill="1" applyBorder="1"/>
    <xf numFmtId="4" fontId="11" fillId="0" borderId="1" xfId="0" applyNumberFormat="1" applyFont="1" applyBorder="1"/>
    <xf numFmtId="4" fontId="15" fillId="4" borderId="1" xfId="0" applyNumberFormat="1" applyFont="1" applyFill="1" applyBorder="1" applyAlignment="1">
      <alignment wrapText="1"/>
    </xf>
    <xf numFmtId="0" fontId="11" fillId="0" borderId="0" xfId="0" applyFont="1" applyAlignment="1">
      <alignment horizontal="center"/>
    </xf>
    <xf numFmtId="0" fontId="11" fillId="0" borderId="1" xfId="0" quotePrefix="1" applyFont="1" applyBorder="1" applyAlignment="1">
      <alignment wrapText="1"/>
    </xf>
    <xf numFmtId="0" fontId="11" fillId="0" borderId="1" xfId="0" applyFont="1" applyBorder="1" applyAlignment="1">
      <alignment horizontal="center" vertical="center" wrapText="1"/>
    </xf>
    <xf numFmtId="4" fontId="11" fillId="0" borderId="1" xfId="0" applyNumberFormat="1" applyFont="1" applyBorder="1" applyAlignment="1">
      <alignment vertical="center" wrapText="1"/>
    </xf>
    <xf numFmtId="0" fontId="11" fillId="0" borderId="1" xfId="0" applyFont="1" applyBorder="1" applyAlignment="1">
      <alignment vertical="center"/>
    </xf>
    <xf numFmtId="2" fontId="15" fillId="4" borderId="1" xfId="0" applyNumberFormat="1" applyFont="1" applyFill="1" applyBorder="1" applyAlignment="1">
      <alignment horizontal="right" vertical="center"/>
    </xf>
    <xf numFmtId="0" fontId="29" fillId="0" borderId="0" xfId="0" applyFont="1" applyAlignment="1">
      <alignment horizontal="center" vertical="center"/>
    </xf>
    <xf numFmtId="0" fontId="11" fillId="0" borderId="0" xfId="0" applyFont="1" applyAlignment="1">
      <alignment vertical="center"/>
    </xf>
    <xf numFmtId="0" fontId="11" fillId="4" borderId="1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1" xfId="0" applyFont="1" applyFill="1" applyBorder="1" applyAlignment="1">
      <alignment vertical="center"/>
    </xf>
    <xf numFmtId="0" fontId="11" fillId="4" borderId="1" xfId="0" applyFont="1" applyFill="1" applyBorder="1" applyAlignment="1">
      <alignment vertical="center" wrapText="1"/>
    </xf>
    <xf numFmtId="0" fontId="11" fillId="4" borderId="12" xfId="0" applyFont="1" applyFill="1" applyBorder="1" applyAlignment="1">
      <alignment vertical="center" wrapText="1"/>
    </xf>
    <xf numFmtId="0" fontId="11" fillId="4" borderId="3" xfId="0" applyFont="1" applyFill="1" applyBorder="1" applyAlignment="1">
      <alignment vertical="center"/>
    </xf>
    <xf numFmtId="0" fontId="11" fillId="4" borderId="4" xfId="0" applyFont="1" applyFill="1" applyBorder="1" applyAlignment="1">
      <alignment vertical="center" wrapText="1"/>
    </xf>
    <xf numFmtId="0" fontId="11" fillId="0" borderId="24" xfId="0" applyFont="1" applyBorder="1" applyAlignment="1">
      <alignment horizontal="center" vertical="center"/>
    </xf>
    <xf numFmtId="0" fontId="11" fillId="0" borderId="11" xfId="0" applyFont="1" applyBorder="1"/>
    <xf numFmtId="0" fontId="11" fillId="0" borderId="1" xfId="0" applyFont="1" applyBorder="1"/>
    <xf numFmtId="0" fontId="11" fillId="0" borderId="12" xfId="0" applyFont="1" applyBorder="1"/>
    <xf numFmtId="0" fontId="11" fillId="0" borderId="3" xfId="0" applyFont="1" applyBorder="1"/>
    <xf numFmtId="0" fontId="11" fillId="0" borderId="4" xfId="0" applyFont="1" applyBorder="1"/>
    <xf numFmtId="4" fontId="15" fillId="4" borderId="20" xfId="0" applyNumberFormat="1" applyFont="1" applyFill="1" applyBorder="1" applyAlignment="1">
      <alignment horizontal="right" vertical="center"/>
    </xf>
    <xf numFmtId="0" fontId="11" fillId="0" borderId="11" xfId="0" applyFont="1" applyBorder="1" applyAlignment="1">
      <alignment horizontal="right"/>
    </xf>
    <xf numFmtId="0" fontId="11" fillId="0" borderId="1" xfId="0" applyFont="1" applyBorder="1" applyAlignment="1">
      <alignment horizontal="right"/>
    </xf>
    <xf numFmtId="0" fontId="11" fillId="0" borderId="12"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4" borderId="6" xfId="0" applyFont="1" applyFill="1" applyBorder="1" applyAlignment="1">
      <alignment wrapText="1"/>
    </xf>
    <xf numFmtId="0" fontId="15" fillId="4" borderId="6" xfId="0" applyFont="1" applyFill="1" applyBorder="1" applyAlignment="1">
      <alignment horizontal="center" vertical="center" wrapText="1"/>
    </xf>
    <xf numFmtId="4" fontId="15" fillId="4" borderId="5" xfId="0" applyNumberFormat="1" applyFont="1" applyFill="1" applyBorder="1" applyAlignment="1">
      <alignment horizontal="right"/>
    </xf>
    <xf numFmtId="0" fontId="29" fillId="0" borderId="0" xfId="0" applyFont="1" applyBorder="1" applyAlignment="1">
      <alignment horizontal="justify" vertical="top" wrapText="1"/>
    </xf>
    <xf numFmtId="0" fontId="28" fillId="0" borderId="0" xfId="0" applyFont="1" applyBorder="1" applyAlignment="1">
      <alignment horizontal="justify" vertical="top" wrapText="1"/>
    </xf>
    <xf numFmtId="0" fontId="4" fillId="0" borderId="0" xfId="0" applyFont="1" applyAlignment="1">
      <alignment horizontal="center" vertical="center" wrapText="1"/>
    </xf>
    <xf numFmtId="0" fontId="15" fillId="0" borderId="28" xfId="0" applyFont="1" applyBorder="1" applyAlignment="1">
      <alignment horizontal="center" wrapText="1"/>
    </xf>
    <xf numFmtId="0" fontId="26" fillId="0" borderId="0" xfId="0" applyFont="1" applyAlignment="1">
      <alignment horizontal="center" vertical="center" wrapText="1"/>
    </xf>
    <xf numFmtId="0" fontId="27" fillId="0" borderId="0" xfId="0" applyFont="1" applyAlignment="1">
      <alignment horizontal="left" vertical="center"/>
    </xf>
    <xf numFmtId="0" fontId="26" fillId="0" borderId="0" xfId="0" applyFont="1" applyAlignment="1">
      <alignment horizontal="center" vertical="center"/>
    </xf>
    <xf numFmtId="0" fontId="27" fillId="3" borderId="21" xfId="0" applyFont="1" applyFill="1" applyBorder="1" applyAlignment="1">
      <alignment horizontal="left" vertical="center" wrapText="1"/>
    </xf>
    <xf numFmtId="0" fontId="27" fillId="3" borderId="22" xfId="0" applyFont="1" applyFill="1" applyBorder="1" applyAlignment="1">
      <alignment horizontal="left" vertical="center" wrapText="1"/>
    </xf>
    <xf numFmtId="0" fontId="14" fillId="3" borderId="23" xfId="0" applyFont="1" applyFill="1" applyBorder="1" applyAlignment="1">
      <alignment horizontal="left"/>
    </xf>
    <xf numFmtId="0" fontId="27" fillId="3" borderId="21" xfId="0" applyFont="1" applyFill="1" applyBorder="1" applyAlignment="1">
      <alignment horizontal="center" vertical="center" wrapText="1"/>
    </xf>
    <xf numFmtId="0" fontId="27" fillId="3" borderId="22" xfId="0" applyFont="1" applyFill="1" applyBorder="1" applyAlignment="1">
      <alignment horizontal="center" vertical="center" wrapText="1"/>
    </xf>
    <xf numFmtId="0" fontId="14" fillId="3" borderId="23" xfId="0" applyFont="1" applyFill="1" applyBorder="1" applyAlignment="1"/>
    <xf numFmtId="0" fontId="11" fillId="0" borderId="0" xfId="0" applyFont="1" applyAlignment="1" applyProtection="1">
      <alignment horizontal="center" wrapText="1"/>
      <protection locked="0"/>
    </xf>
    <xf numFmtId="0" fontId="11" fillId="0" borderId="0" xfId="0" applyFont="1" applyAlignment="1" applyProtection="1">
      <alignment horizontal="center"/>
      <protection locked="0"/>
    </xf>
    <xf numFmtId="0" fontId="15" fillId="6" borderId="4" xfId="0" applyFont="1" applyFill="1" applyBorder="1" applyAlignment="1" applyProtection="1">
      <alignment horizontal="right" vertical="center" wrapText="1"/>
      <protection locked="0"/>
    </xf>
    <xf numFmtId="0" fontId="15" fillId="6" borderId="3" xfId="0" applyFont="1" applyFill="1" applyBorder="1" applyAlignment="1" applyProtection="1">
      <alignment horizontal="right" vertical="center" wrapText="1"/>
      <protection locked="0"/>
    </xf>
    <xf numFmtId="0" fontId="8" fillId="0" borderId="0" xfId="0" applyFont="1" applyAlignment="1" applyProtection="1">
      <alignment horizontal="center"/>
      <protection locked="0"/>
    </xf>
    <xf numFmtId="49" fontId="8" fillId="0" borderId="0" xfId="0" applyNumberFormat="1" applyFont="1" applyAlignment="1">
      <alignment horizontal="left" vertical="center" wrapText="1"/>
    </xf>
    <xf numFmtId="0" fontId="17" fillId="4" borderId="4" xfId="0" applyFont="1" applyFill="1" applyBorder="1" applyAlignment="1" applyProtection="1">
      <alignment horizontal="right" vertical="center" wrapText="1"/>
      <protection locked="0"/>
    </xf>
    <xf numFmtId="0" fontId="17" fillId="4" borderId="2" xfId="0" applyFont="1" applyFill="1" applyBorder="1" applyAlignment="1" applyProtection="1">
      <alignment horizontal="right" vertical="center" wrapText="1"/>
      <protection locked="0"/>
    </xf>
    <xf numFmtId="0" fontId="17" fillId="4" borderId="3" xfId="0" applyFont="1" applyFill="1" applyBorder="1" applyAlignment="1" applyProtection="1">
      <alignment horizontal="right" vertical="center" wrapText="1"/>
      <protection locked="0"/>
    </xf>
    <xf numFmtId="0" fontId="21" fillId="0" borderId="1" xfId="0" applyFont="1" applyBorder="1" applyAlignment="1" applyProtection="1">
      <alignment horizontal="center" vertical="center" textRotation="90" wrapText="1"/>
      <protection locked="0"/>
    </xf>
    <xf numFmtId="0" fontId="17" fillId="0" borderId="1" xfId="0" applyFont="1" applyBorder="1" applyAlignment="1" applyProtection="1">
      <alignment horizontal="center" vertical="center" textRotation="90" wrapText="1"/>
      <protection locked="0"/>
    </xf>
    <xf numFmtId="0" fontId="8" fillId="0" borderId="0" xfId="0" applyFont="1" applyAlignment="1" applyProtection="1">
      <alignment horizontal="center" wrapText="1"/>
      <protection locked="0"/>
    </xf>
    <xf numFmtId="0" fontId="21" fillId="0" borderId="1" xfId="0" applyFont="1" applyBorder="1" applyAlignment="1" applyProtection="1">
      <alignment horizontal="center" vertical="center" textRotation="90"/>
      <protection locked="0"/>
    </xf>
    <xf numFmtId="0" fontId="16" fillId="8" borderId="1" xfId="0" applyFont="1" applyFill="1" applyBorder="1" applyAlignment="1">
      <alignment horizontal="right" vertical="center" wrapText="1"/>
    </xf>
    <xf numFmtId="0" fontId="16" fillId="0" borderId="1" xfId="0" applyFont="1" applyBorder="1" applyAlignment="1">
      <alignment horizontal="right" vertical="center"/>
    </xf>
    <xf numFmtId="0" fontId="15" fillId="3" borderId="4" xfId="0" applyFont="1" applyFill="1" applyBorder="1" applyAlignment="1" applyProtection="1">
      <alignment horizontal="right" vertical="center"/>
      <protection locked="0"/>
    </xf>
    <xf numFmtId="0" fontId="15" fillId="3" borderId="2" xfId="0" applyFont="1" applyFill="1" applyBorder="1" applyAlignment="1" applyProtection="1">
      <alignment horizontal="right" vertical="center"/>
      <protection locked="0"/>
    </xf>
    <xf numFmtId="0" fontId="15" fillId="3" borderId="3" xfId="0" applyFont="1" applyFill="1" applyBorder="1" applyAlignment="1" applyProtection="1">
      <alignment horizontal="right" vertical="center"/>
      <protection locked="0"/>
    </xf>
    <xf numFmtId="0" fontId="15" fillId="8" borderId="1" xfId="0" applyFont="1" applyFill="1" applyBorder="1" applyAlignment="1">
      <alignment horizontal="right" vertical="center"/>
    </xf>
    <xf numFmtId="9" fontId="15" fillId="3" borderId="4" xfId="0" applyNumberFormat="1"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protection locked="0"/>
    </xf>
    <xf numFmtId="0" fontId="15" fillId="3" borderId="3" xfId="0" applyFont="1" applyFill="1" applyBorder="1" applyAlignment="1" applyProtection="1">
      <alignment horizontal="center" vertical="center"/>
      <protection locked="0"/>
    </xf>
    <xf numFmtId="0" fontId="13" fillId="0" borderId="0" xfId="0" applyFont="1" applyAlignment="1">
      <alignment horizontal="left" vertical="center" wrapText="1"/>
    </xf>
    <xf numFmtId="49" fontId="10" fillId="0" borderId="0" xfId="0" applyNumberFormat="1" applyFont="1" applyAlignment="1">
      <alignment horizontal="left" vertical="center" wrapText="1"/>
    </xf>
    <xf numFmtId="0" fontId="27" fillId="3" borderId="6" xfId="0" applyFont="1" applyFill="1" applyBorder="1" applyAlignment="1">
      <alignment horizontal="left" vertical="center" wrapText="1"/>
    </xf>
    <xf numFmtId="0" fontId="27" fillId="3" borderId="25" xfId="0" applyFont="1" applyFill="1" applyBorder="1" applyAlignment="1">
      <alignment horizontal="left" vertical="center" wrapText="1"/>
    </xf>
    <xf numFmtId="0" fontId="27" fillId="3" borderId="33" xfId="0" applyFont="1" applyFill="1" applyBorder="1" applyAlignment="1">
      <alignment horizontal="left" vertical="center" wrapText="1"/>
    </xf>
    <xf numFmtId="0" fontId="27" fillId="3" borderId="6"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11" fillId="0" borderId="0" xfId="0" applyFont="1" applyAlignment="1" applyProtection="1">
      <alignment horizontal="center" vertical="center"/>
      <protection locked="0"/>
    </xf>
    <xf numFmtId="0" fontId="15" fillId="9" borderId="4" xfId="0" applyFont="1" applyFill="1" applyBorder="1" applyAlignment="1">
      <alignment horizontal="right" vertical="center"/>
    </xf>
    <xf numFmtId="0" fontId="15" fillId="9" borderId="2" xfId="0" applyFont="1" applyFill="1" applyBorder="1" applyAlignment="1">
      <alignment horizontal="right" vertical="center"/>
    </xf>
    <xf numFmtId="0" fontId="15" fillId="9" borderId="3" xfId="0" applyFont="1" applyFill="1" applyBorder="1" applyAlignment="1">
      <alignment horizontal="right" vertical="center"/>
    </xf>
    <xf numFmtId="0" fontId="11" fillId="0" borderId="0" xfId="0" applyFont="1" applyAlignment="1" applyProtection="1">
      <alignment horizontal="center" vertical="center" wrapText="1"/>
      <protection locked="0"/>
    </xf>
    <xf numFmtId="0" fontId="15" fillId="6" borderId="1" xfId="0" applyFont="1" applyFill="1" applyBorder="1" applyAlignment="1">
      <alignment horizontal="left" vertical="center"/>
    </xf>
    <xf numFmtId="0" fontId="27" fillId="3" borderId="4" xfId="0" applyFont="1" applyFill="1" applyBorder="1" applyAlignment="1">
      <alignment horizontal="left"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center" vertical="center"/>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1" xfId="0" applyFont="1" applyFill="1" applyBorder="1" applyAlignment="1">
      <alignment horizontal="left"/>
    </xf>
    <xf numFmtId="0" fontId="27" fillId="3" borderId="1" xfId="0" applyFont="1" applyFill="1" applyBorder="1" applyAlignment="1">
      <alignment horizontal="center"/>
    </xf>
    <xf numFmtId="0" fontId="15" fillId="4" borderId="1" xfId="0" applyFont="1" applyFill="1" applyBorder="1" applyAlignment="1">
      <alignment horizontal="left" wrapText="1"/>
    </xf>
    <xf numFmtId="0" fontId="11" fillId="0" borderId="0" xfId="0" applyFont="1" applyAlignment="1">
      <alignment horizontal="left" vertical="center" wrapText="1"/>
    </xf>
    <xf numFmtId="0" fontId="15" fillId="4" borderId="1" xfId="0" applyFont="1" applyFill="1" applyBorder="1" applyAlignment="1">
      <alignment horizontal="right" vertical="center"/>
    </xf>
    <xf numFmtId="0" fontId="15" fillId="4" borderId="1" xfId="0" applyFont="1" applyFill="1" applyBorder="1" applyAlignment="1">
      <alignment horizontal="center" vertical="center" wrapText="1"/>
    </xf>
    <xf numFmtId="0" fontId="27" fillId="3" borderId="1" xfId="0" applyFont="1" applyFill="1" applyBorder="1" applyAlignment="1">
      <alignment horizontal="left" vertical="center"/>
    </xf>
    <xf numFmtId="0" fontId="27" fillId="3" borderId="1" xfId="0" applyFont="1" applyFill="1" applyBorder="1" applyAlignment="1">
      <alignment horizontal="center" vertical="center"/>
    </xf>
    <xf numFmtId="0" fontId="15" fillId="4" borderId="1" xfId="0" applyFont="1" applyFill="1" applyBorder="1" applyAlignment="1">
      <alignment horizontal="center" vertical="center"/>
    </xf>
    <xf numFmtId="4" fontId="15" fillId="4" borderId="6" xfId="0" applyNumberFormat="1" applyFont="1" applyFill="1" applyBorder="1" applyAlignment="1">
      <alignment horizontal="right"/>
    </xf>
    <xf numFmtId="4" fontId="15" fillId="4" borderId="25" xfId="0" applyNumberFormat="1" applyFont="1" applyFill="1" applyBorder="1" applyAlignment="1">
      <alignment horizontal="right"/>
    </xf>
    <xf numFmtId="4" fontId="15" fillId="4" borderId="26" xfId="0" applyNumberFormat="1" applyFont="1" applyFill="1" applyBorder="1" applyAlignment="1">
      <alignment horizontal="right"/>
    </xf>
    <xf numFmtId="0" fontId="27" fillId="3" borderId="21" xfId="0" applyFont="1" applyFill="1" applyBorder="1" applyAlignment="1">
      <alignment horizontal="left" vertical="center"/>
    </xf>
    <xf numFmtId="0" fontId="27" fillId="3" borderId="22" xfId="0" applyFont="1" applyFill="1" applyBorder="1" applyAlignment="1">
      <alignment horizontal="left" vertical="center"/>
    </xf>
    <xf numFmtId="0" fontId="27" fillId="3" borderId="23" xfId="0" applyFont="1" applyFill="1" applyBorder="1" applyAlignment="1">
      <alignment horizontal="left" vertical="center"/>
    </xf>
    <xf numFmtId="0" fontId="27" fillId="3" borderId="21"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4" fontId="15" fillId="4" borderId="15" xfId="0" applyNumberFormat="1" applyFont="1" applyFill="1" applyBorder="1" applyAlignment="1">
      <alignment horizontal="center" vertical="center"/>
    </xf>
    <xf numFmtId="4" fontId="15" fillId="4" borderId="16" xfId="0" applyNumberFormat="1" applyFont="1" applyFill="1" applyBorder="1" applyAlignment="1">
      <alignment horizontal="center" vertical="center"/>
    </xf>
    <xf numFmtId="4" fontId="15" fillId="4" borderId="19" xfId="0" applyNumberFormat="1" applyFont="1" applyFill="1" applyBorder="1" applyAlignment="1">
      <alignment horizontal="center" vertical="center"/>
    </xf>
    <xf numFmtId="0" fontId="15" fillId="4" borderId="15"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9" xfId="0" applyFont="1" applyFill="1" applyBorder="1" applyAlignment="1">
      <alignment horizontal="center" vertical="center"/>
    </xf>
    <xf numFmtId="0" fontId="15" fillId="4" borderId="27"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7" xfId="0" applyFont="1" applyFill="1" applyBorder="1" applyAlignment="1">
      <alignment horizontal="center" vertical="center"/>
    </xf>
    <xf numFmtId="0" fontId="30" fillId="0" borderId="0" xfId="0" applyFont="1" applyFill="1" applyAlignment="1">
      <alignment horizontal="center" vertical="center"/>
    </xf>
    <xf numFmtId="0" fontId="30" fillId="0" borderId="0" xfId="0" applyFont="1" applyFill="1" applyAlignment="1">
      <alignment vertical="center"/>
    </xf>
    <xf numFmtId="0" fontId="8" fillId="0" borderId="0" xfId="0" applyFont="1" applyFill="1"/>
    <xf numFmtId="0" fontId="30" fillId="0" borderId="0" xfId="0" applyFont="1" applyFill="1" applyProtection="1">
      <protection locked="0"/>
    </xf>
    <xf numFmtId="0" fontId="30" fillId="0" borderId="0" xfId="0" applyFont="1" applyFill="1" applyAlignment="1" applyProtection="1">
      <alignment vertical="center"/>
      <protection locked="0"/>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pplyProtection="1">
      <alignment horizontal="center"/>
      <protection locked="0"/>
    </xf>
    <xf numFmtId="0" fontId="11" fillId="0" borderId="0" xfId="0" applyFont="1" applyFill="1" applyAlignment="1" applyProtection="1">
      <alignment horizontal="center" wrapText="1"/>
      <protection locked="0"/>
    </xf>
  </cellXfs>
  <cellStyles count="3">
    <cellStyle name="Κανονικό" xfId="0" builtinId="0"/>
    <cellStyle name="Νομισματική μονάδα 2" xfId="2"/>
    <cellStyle name="Ποσοστό"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5.jpe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10</xdr:col>
      <xdr:colOff>523875</xdr:colOff>
      <xdr:row>0</xdr:row>
      <xdr:rowOff>723900</xdr:rowOff>
    </xdr:to>
    <xdr:pic>
      <xdr:nvPicPr>
        <xdr:cNvPr id="3" name="Εικόνα 2">
          <a:extLst>
            <a:ext uri="{FF2B5EF4-FFF2-40B4-BE49-F238E27FC236}">
              <a16:creationId xmlns:a16="http://schemas.microsoft.com/office/drawing/2014/main" xmlns=""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01" b="20909"/>
        <a:stretch/>
      </xdr:blipFill>
      <xdr:spPr bwMode="auto">
        <a:xfrm>
          <a:off x="523875" y="0"/>
          <a:ext cx="57816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showGridLines="0" topLeftCell="A4" workbookViewId="0">
      <selection activeCell="M6" sqref="M6"/>
    </sheetView>
  </sheetViews>
  <sheetFormatPr defaultRowHeight="12.75" x14ac:dyDescent="0.2"/>
  <cols>
    <col min="1" max="1" width="4.42578125" customWidth="1"/>
    <col min="4" max="4" width="9.140625" customWidth="1"/>
    <col min="11" max="11" width="14.140625" customWidth="1"/>
  </cols>
  <sheetData>
    <row r="1" spans="1:11" ht="76.5" customHeight="1" x14ac:dyDescent="0.2"/>
    <row r="2" spans="1:11" ht="18.75" x14ac:dyDescent="0.2">
      <c r="F2" s="162"/>
      <c r="G2" s="162"/>
      <c r="H2" s="162"/>
      <c r="I2" s="162"/>
      <c r="J2" s="162"/>
      <c r="K2" s="162"/>
    </row>
    <row r="3" spans="1:11" ht="18.95" customHeight="1" x14ac:dyDescent="0.2">
      <c r="A3" s="166" t="s">
        <v>17</v>
      </c>
      <c r="B3" s="166"/>
      <c r="C3" s="166"/>
      <c r="D3" s="166"/>
      <c r="E3" s="166"/>
      <c r="F3" s="166"/>
      <c r="G3" s="166"/>
      <c r="H3" s="166"/>
      <c r="I3" s="166"/>
      <c r="J3" s="166"/>
      <c r="K3" s="166"/>
    </row>
    <row r="4" spans="1:11" ht="18.95" customHeight="1" x14ac:dyDescent="0.2">
      <c r="A4" s="164" t="s">
        <v>19</v>
      </c>
      <c r="B4" s="164"/>
      <c r="C4" s="164"/>
      <c r="D4" s="164"/>
      <c r="E4" s="164"/>
      <c r="F4" s="164"/>
      <c r="G4" s="164"/>
      <c r="H4" s="164"/>
      <c r="I4" s="164"/>
      <c r="J4" s="164"/>
      <c r="K4" s="164"/>
    </row>
    <row r="5" spans="1:11" ht="22.5" customHeight="1" x14ac:dyDescent="0.2">
      <c r="A5" s="164" t="s">
        <v>21</v>
      </c>
      <c r="B5" s="164"/>
      <c r="C5" s="164"/>
      <c r="D5" s="164"/>
      <c r="E5" s="164"/>
      <c r="F5" s="164"/>
      <c r="G5" s="164"/>
      <c r="H5" s="164"/>
      <c r="I5" s="164"/>
      <c r="J5" s="164"/>
      <c r="K5" s="164"/>
    </row>
    <row r="6" spans="1:11" ht="26.25" customHeight="1" x14ac:dyDescent="0.2">
      <c r="A6" s="164" t="s">
        <v>20</v>
      </c>
      <c r="B6" s="164"/>
      <c r="C6" s="164"/>
      <c r="D6" s="164"/>
      <c r="E6" s="164"/>
      <c r="F6" s="164"/>
      <c r="G6" s="164"/>
      <c r="H6" s="164"/>
      <c r="I6" s="164"/>
      <c r="J6" s="164"/>
      <c r="K6" s="164"/>
    </row>
    <row r="7" spans="1:11" ht="18.95" customHeight="1" x14ac:dyDescent="0.2">
      <c r="A7" s="73"/>
      <c r="B7" s="73"/>
      <c r="C7" s="73"/>
      <c r="D7" s="73"/>
      <c r="E7" s="73"/>
      <c r="F7" s="73"/>
      <c r="G7" s="73"/>
      <c r="H7" s="73"/>
      <c r="I7" s="73"/>
      <c r="J7" s="73"/>
      <c r="K7" s="73"/>
    </row>
    <row r="8" spans="1:11" ht="18.95" customHeight="1" x14ac:dyDescent="0.2">
      <c r="A8" s="164" t="s">
        <v>470</v>
      </c>
      <c r="B8" s="164"/>
      <c r="C8" s="164"/>
      <c r="D8" s="164"/>
      <c r="E8" s="164"/>
      <c r="F8" s="164"/>
      <c r="G8" s="164"/>
      <c r="H8" s="164"/>
      <c r="I8" s="164"/>
      <c r="J8" s="164"/>
      <c r="K8" s="164"/>
    </row>
    <row r="9" spans="1:11" ht="18.95" customHeight="1" x14ac:dyDescent="0.2">
      <c r="A9" s="164" t="s">
        <v>471</v>
      </c>
      <c r="B9" s="164"/>
      <c r="C9" s="164"/>
      <c r="D9" s="164"/>
      <c r="E9" s="164"/>
      <c r="F9" s="164"/>
      <c r="G9" s="164"/>
      <c r="H9" s="164"/>
      <c r="I9" s="164"/>
      <c r="J9" s="164"/>
      <c r="K9" s="164"/>
    </row>
    <row r="10" spans="1:11" ht="18" customHeight="1" x14ac:dyDescent="0.2">
      <c r="A10" s="5"/>
      <c r="B10" s="5"/>
      <c r="C10" s="5"/>
      <c r="D10" s="5"/>
      <c r="E10" s="5"/>
      <c r="F10" s="5"/>
      <c r="G10" s="5"/>
      <c r="H10" s="5"/>
      <c r="I10" s="5"/>
      <c r="J10" s="5"/>
      <c r="K10" s="5"/>
    </row>
    <row r="11" spans="1:11" ht="18.75" customHeight="1" x14ac:dyDescent="0.2">
      <c r="A11" s="165" t="s">
        <v>18</v>
      </c>
      <c r="B11" s="165"/>
      <c r="C11" s="165"/>
      <c r="D11" s="165"/>
      <c r="E11" s="165"/>
      <c r="F11" s="165"/>
      <c r="G11" s="165"/>
      <c r="H11" s="165"/>
      <c r="I11" s="165"/>
      <c r="J11" s="165"/>
      <c r="K11" s="165"/>
    </row>
    <row r="12" spans="1:11" ht="18.75" customHeight="1" x14ac:dyDescent="0.2">
      <c r="A12" s="165" t="s">
        <v>42</v>
      </c>
      <c r="B12" s="165"/>
      <c r="C12" s="165"/>
      <c r="D12" s="165"/>
      <c r="E12" s="165"/>
      <c r="F12" s="165"/>
      <c r="G12" s="165"/>
      <c r="H12" s="165"/>
      <c r="I12" s="165"/>
      <c r="J12" s="165"/>
      <c r="K12" s="165"/>
    </row>
    <row r="13" spans="1:11" ht="33.75" customHeight="1" x14ac:dyDescent="0.2">
      <c r="A13" s="163" t="s">
        <v>22</v>
      </c>
      <c r="B13" s="163"/>
      <c r="C13" s="163"/>
      <c r="D13" s="163"/>
      <c r="E13" s="163"/>
      <c r="F13" s="163"/>
      <c r="G13" s="163"/>
      <c r="H13" s="163"/>
      <c r="I13" s="163"/>
      <c r="J13" s="163"/>
      <c r="K13" s="163"/>
    </row>
    <row r="14" spans="1:11" ht="55.5" customHeight="1" x14ac:dyDescent="0.2">
      <c r="A14" s="75">
        <v>1</v>
      </c>
      <c r="B14" s="161" t="s">
        <v>23</v>
      </c>
      <c r="C14" s="161"/>
      <c r="D14" s="161"/>
      <c r="E14" s="161"/>
      <c r="F14" s="161"/>
      <c r="G14" s="161"/>
      <c r="H14" s="161"/>
      <c r="I14" s="161"/>
      <c r="J14" s="161"/>
      <c r="K14" s="161"/>
    </row>
    <row r="15" spans="1:11" ht="36.75" customHeight="1" x14ac:dyDescent="0.2">
      <c r="A15" s="75">
        <v>2</v>
      </c>
      <c r="B15" s="161" t="s">
        <v>25</v>
      </c>
      <c r="C15" s="161"/>
      <c r="D15" s="161"/>
      <c r="E15" s="161"/>
      <c r="F15" s="161"/>
      <c r="G15" s="161"/>
      <c r="H15" s="161"/>
      <c r="I15" s="161"/>
      <c r="J15" s="161"/>
      <c r="K15" s="161"/>
    </row>
    <row r="16" spans="1:11" ht="39.6" customHeight="1" x14ac:dyDescent="0.2">
      <c r="A16" s="75">
        <v>3</v>
      </c>
      <c r="B16" s="161" t="s">
        <v>48</v>
      </c>
      <c r="C16" s="161"/>
      <c r="D16" s="161"/>
      <c r="E16" s="161"/>
      <c r="F16" s="161"/>
      <c r="G16" s="161"/>
      <c r="H16" s="161"/>
      <c r="I16" s="161"/>
      <c r="J16" s="161"/>
      <c r="K16" s="161"/>
    </row>
    <row r="17" spans="1:11" s="4" customFormat="1" ht="31.9" customHeight="1" x14ac:dyDescent="0.2">
      <c r="A17" s="75">
        <v>4</v>
      </c>
      <c r="B17" s="160" t="s">
        <v>24</v>
      </c>
      <c r="C17" s="160"/>
      <c r="D17" s="160"/>
      <c r="E17" s="160"/>
      <c r="F17" s="160"/>
      <c r="G17" s="160"/>
      <c r="H17" s="160"/>
      <c r="I17" s="160"/>
      <c r="J17" s="160"/>
      <c r="K17" s="160"/>
    </row>
    <row r="18" spans="1:11" ht="29.45" customHeight="1" x14ac:dyDescent="0.2">
      <c r="A18" s="74"/>
      <c r="B18" s="74"/>
      <c r="C18" s="74"/>
      <c r="D18" s="74"/>
      <c r="E18" s="74"/>
      <c r="F18" s="74"/>
      <c r="G18" s="74"/>
      <c r="H18" s="74"/>
      <c r="I18" s="74"/>
      <c r="J18" s="74"/>
      <c r="K18" s="74"/>
    </row>
  </sheetData>
  <mergeCells count="14">
    <mergeCell ref="B17:K17"/>
    <mergeCell ref="B16:K16"/>
    <mergeCell ref="F2:K2"/>
    <mergeCell ref="A8:K8"/>
    <mergeCell ref="A9:K9"/>
    <mergeCell ref="A13:K13"/>
    <mergeCell ref="B14:K14"/>
    <mergeCell ref="A5:K5"/>
    <mergeCell ref="A6:K6"/>
    <mergeCell ref="A12:K12"/>
    <mergeCell ref="A3:K3"/>
    <mergeCell ref="A4:K4"/>
    <mergeCell ref="B15:K15"/>
    <mergeCell ref="A11:K11"/>
  </mergeCells>
  <pageMargins left="0.23622047244094491" right="0.31496062992125984" top="0.74803149606299213" bottom="0.74803149606299213" header="0.31496062992125984" footer="0.31496062992125984"/>
  <pageSetup paperSize="9" scale="91" orientation="portrait" horizontalDpi="200" verticalDpi="200" r:id="rId1"/>
  <headerFooter>
    <oddHeader>&amp;C&amp;"Calibri,Κανονικά"&amp;K04-045ΕΦ «ΑΝΑΠΤΥΞΙΑΚΗ ΗΡΑΚΛΕΙΟΥ ΑΑΕ ΟΤΑ» --- ΤΟΠΙΚΟ ΠΡΟΓΡΑΜΜΑ CLLD/LEADER ΑΛΙΕΙΑΣ Ν. ΗΡΑΚΛΕΙΟΥ</oddHeader>
    <oddFooter xml:space="preserve">&amp;C&amp;"Calibri,Κανονικά"&amp;K04-046Κωδ. πρόσκλησης: 63.1 - CLLD.32 / ΔΗΜΟΣΙΕΣ ΕΠΕΝΔΥΣΕΙΣ / ΑΝΑΛΥΤΙΚΟΣ ΠΡΟΫΠΟΛΟΓΙΣΜΟΣ&amp;"Arial,Κανονικά"&amp;K000000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7"/>
  <sheetViews>
    <sheetView tabSelected="1" workbookViewId="0">
      <selection activeCell="BM25" sqref="BM25"/>
    </sheetView>
  </sheetViews>
  <sheetFormatPr defaultColWidth="9.140625" defaultRowHeight="15" x14ac:dyDescent="0.25"/>
  <cols>
    <col min="1" max="1" width="3.85546875" style="1" customWidth="1"/>
    <col min="2" max="2" width="45.140625" style="1" customWidth="1"/>
    <col min="3" max="3" width="4.5703125" style="1" customWidth="1"/>
    <col min="4" max="4" width="4.85546875" style="1" customWidth="1"/>
    <col min="5" max="52" width="1.28515625" style="1" customWidth="1"/>
    <col min="53" max="53" width="10.5703125" style="3" customWidth="1"/>
    <col min="54" max="245" width="9.140625" style="1"/>
    <col min="246" max="246" width="3.85546875" style="1" customWidth="1"/>
    <col min="247" max="247" width="22" style="1" customWidth="1"/>
    <col min="248" max="295" width="1.28515625" style="1" customWidth="1"/>
    <col min="296" max="296" width="8.85546875" style="1" bestFit="1" customWidth="1"/>
    <col min="297" max="501" width="9.140625" style="1"/>
    <col min="502" max="502" width="3.85546875" style="1" customWidth="1"/>
    <col min="503" max="503" width="22" style="1" customWidth="1"/>
    <col min="504" max="551" width="1.28515625" style="1" customWidth="1"/>
    <col min="552" max="552" width="8.85546875" style="1" bestFit="1" customWidth="1"/>
    <col min="553" max="757" width="9.140625" style="1"/>
    <col min="758" max="758" width="3.85546875" style="1" customWidth="1"/>
    <col min="759" max="759" width="22" style="1" customWidth="1"/>
    <col min="760" max="807" width="1.28515625" style="1" customWidth="1"/>
    <col min="808" max="808" width="8.85546875" style="1" bestFit="1" customWidth="1"/>
    <col min="809" max="1013" width="9.140625" style="1"/>
    <col min="1014" max="1014" width="3.85546875" style="1" customWidth="1"/>
    <col min="1015" max="1015" width="22" style="1" customWidth="1"/>
    <col min="1016" max="1063" width="1.28515625" style="1" customWidth="1"/>
    <col min="1064" max="1064" width="8.85546875" style="1" bestFit="1" customWidth="1"/>
    <col min="1065" max="1269" width="9.140625" style="1"/>
    <col min="1270" max="1270" width="3.85546875" style="1" customWidth="1"/>
    <col min="1271" max="1271" width="22" style="1" customWidth="1"/>
    <col min="1272" max="1319" width="1.28515625" style="1" customWidth="1"/>
    <col min="1320" max="1320" width="8.85546875" style="1" bestFit="1" customWidth="1"/>
    <col min="1321" max="1525" width="9.140625" style="1"/>
    <col min="1526" max="1526" width="3.85546875" style="1" customWidth="1"/>
    <col min="1527" max="1527" width="22" style="1" customWidth="1"/>
    <col min="1528" max="1575" width="1.28515625" style="1" customWidth="1"/>
    <col min="1576" max="1576" width="8.85546875" style="1" bestFit="1" customWidth="1"/>
    <col min="1577" max="1781" width="9.140625" style="1"/>
    <col min="1782" max="1782" width="3.85546875" style="1" customWidth="1"/>
    <col min="1783" max="1783" width="22" style="1" customWidth="1"/>
    <col min="1784" max="1831" width="1.28515625" style="1" customWidth="1"/>
    <col min="1832" max="1832" width="8.85546875" style="1" bestFit="1" customWidth="1"/>
    <col min="1833" max="2037" width="9.140625" style="1"/>
    <col min="2038" max="2038" width="3.85546875" style="1" customWidth="1"/>
    <col min="2039" max="2039" width="22" style="1" customWidth="1"/>
    <col min="2040" max="2087" width="1.28515625" style="1" customWidth="1"/>
    <col min="2088" max="2088" width="8.85546875" style="1" bestFit="1" customWidth="1"/>
    <col min="2089" max="2293" width="9.140625" style="1"/>
    <col min="2294" max="2294" width="3.85546875" style="1" customWidth="1"/>
    <col min="2295" max="2295" width="22" style="1" customWidth="1"/>
    <col min="2296" max="2343" width="1.28515625" style="1" customWidth="1"/>
    <col min="2344" max="2344" width="8.85546875" style="1" bestFit="1" customWidth="1"/>
    <col min="2345" max="2549" width="9.140625" style="1"/>
    <col min="2550" max="2550" width="3.85546875" style="1" customWidth="1"/>
    <col min="2551" max="2551" width="22" style="1" customWidth="1"/>
    <col min="2552" max="2599" width="1.28515625" style="1" customWidth="1"/>
    <col min="2600" max="2600" width="8.85546875" style="1" bestFit="1" customWidth="1"/>
    <col min="2601" max="2805" width="9.140625" style="1"/>
    <col min="2806" max="2806" width="3.85546875" style="1" customWidth="1"/>
    <col min="2807" max="2807" width="22" style="1" customWidth="1"/>
    <col min="2808" max="2855" width="1.28515625" style="1" customWidth="1"/>
    <col min="2856" max="2856" width="8.85546875" style="1" bestFit="1" customWidth="1"/>
    <col min="2857" max="3061" width="9.140625" style="1"/>
    <col min="3062" max="3062" width="3.85546875" style="1" customWidth="1"/>
    <col min="3063" max="3063" width="22" style="1" customWidth="1"/>
    <col min="3064" max="3111" width="1.28515625" style="1" customWidth="1"/>
    <col min="3112" max="3112" width="8.85546875" style="1" bestFit="1" customWidth="1"/>
    <col min="3113" max="3317" width="9.140625" style="1"/>
    <col min="3318" max="3318" width="3.85546875" style="1" customWidth="1"/>
    <col min="3319" max="3319" width="22" style="1" customWidth="1"/>
    <col min="3320" max="3367" width="1.28515625" style="1" customWidth="1"/>
    <col min="3368" max="3368" width="8.85546875" style="1" bestFit="1" customWidth="1"/>
    <col min="3369" max="3573" width="9.140625" style="1"/>
    <col min="3574" max="3574" width="3.85546875" style="1" customWidth="1"/>
    <col min="3575" max="3575" width="22" style="1" customWidth="1"/>
    <col min="3576" max="3623" width="1.28515625" style="1" customWidth="1"/>
    <col min="3624" max="3624" width="8.85546875" style="1" bestFit="1" customWidth="1"/>
    <col min="3625" max="3829" width="9.140625" style="1"/>
    <col min="3830" max="3830" width="3.85546875" style="1" customWidth="1"/>
    <col min="3831" max="3831" width="22" style="1" customWidth="1"/>
    <col min="3832" max="3879" width="1.28515625" style="1" customWidth="1"/>
    <col min="3880" max="3880" width="8.85546875" style="1" bestFit="1" customWidth="1"/>
    <col min="3881" max="4085" width="9.140625" style="1"/>
    <col min="4086" max="4086" width="3.85546875" style="1" customWidth="1"/>
    <col min="4087" max="4087" width="22" style="1" customWidth="1"/>
    <col min="4088" max="4135" width="1.28515625" style="1" customWidth="1"/>
    <col min="4136" max="4136" width="8.85546875" style="1" bestFit="1" customWidth="1"/>
    <col min="4137" max="4341" width="9.140625" style="1"/>
    <col min="4342" max="4342" width="3.85546875" style="1" customWidth="1"/>
    <col min="4343" max="4343" width="22" style="1" customWidth="1"/>
    <col min="4344" max="4391" width="1.28515625" style="1" customWidth="1"/>
    <col min="4392" max="4392" width="8.85546875" style="1" bestFit="1" customWidth="1"/>
    <col min="4393" max="4597" width="9.140625" style="1"/>
    <col min="4598" max="4598" width="3.85546875" style="1" customWidth="1"/>
    <col min="4599" max="4599" width="22" style="1" customWidth="1"/>
    <col min="4600" max="4647" width="1.28515625" style="1" customWidth="1"/>
    <col min="4648" max="4648" width="8.85546875" style="1" bestFit="1" customWidth="1"/>
    <col min="4649" max="4853" width="9.140625" style="1"/>
    <col min="4854" max="4854" width="3.85546875" style="1" customWidth="1"/>
    <col min="4855" max="4855" width="22" style="1" customWidth="1"/>
    <col min="4856" max="4903" width="1.28515625" style="1" customWidth="1"/>
    <col min="4904" max="4904" width="8.85546875" style="1" bestFit="1" customWidth="1"/>
    <col min="4905" max="5109" width="9.140625" style="1"/>
    <col min="5110" max="5110" width="3.85546875" style="1" customWidth="1"/>
    <col min="5111" max="5111" width="22" style="1" customWidth="1"/>
    <col min="5112" max="5159" width="1.28515625" style="1" customWidth="1"/>
    <col min="5160" max="5160" width="8.85546875" style="1" bestFit="1" customWidth="1"/>
    <col min="5161" max="5365" width="9.140625" style="1"/>
    <col min="5366" max="5366" width="3.85546875" style="1" customWidth="1"/>
    <col min="5367" max="5367" width="22" style="1" customWidth="1"/>
    <col min="5368" max="5415" width="1.28515625" style="1" customWidth="1"/>
    <col min="5416" max="5416" width="8.85546875" style="1" bestFit="1" customWidth="1"/>
    <col min="5417" max="5621" width="9.140625" style="1"/>
    <col min="5622" max="5622" width="3.85546875" style="1" customWidth="1"/>
    <col min="5623" max="5623" width="22" style="1" customWidth="1"/>
    <col min="5624" max="5671" width="1.28515625" style="1" customWidth="1"/>
    <col min="5672" max="5672" width="8.85546875" style="1" bestFit="1" customWidth="1"/>
    <col min="5673" max="5877" width="9.140625" style="1"/>
    <col min="5878" max="5878" width="3.85546875" style="1" customWidth="1"/>
    <col min="5879" max="5879" width="22" style="1" customWidth="1"/>
    <col min="5880" max="5927" width="1.28515625" style="1" customWidth="1"/>
    <col min="5928" max="5928" width="8.85546875" style="1" bestFit="1" customWidth="1"/>
    <col min="5929" max="6133" width="9.140625" style="1"/>
    <col min="6134" max="6134" width="3.85546875" style="1" customWidth="1"/>
    <col min="6135" max="6135" width="22" style="1" customWidth="1"/>
    <col min="6136" max="6183" width="1.28515625" style="1" customWidth="1"/>
    <col min="6184" max="6184" width="8.85546875" style="1" bestFit="1" customWidth="1"/>
    <col min="6185" max="6389" width="9.140625" style="1"/>
    <col min="6390" max="6390" width="3.85546875" style="1" customWidth="1"/>
    <col min="6391" max="6391" width="22" style="1" customWidth="1"/>
    <col min="6392" max="6439" width="1.28515625" style="1" customWidth="1"/>
    <col min="6440" max="6440" width="8.85546875" style="1" bestFit="1" customWidth="1"/>
    <col min="6441" max="6645" width="9.140625" style="1"/>
    <col min="6646" max="6646" width="3.85546875" style="1" customWidth="1"/>
    <col min="6647" max="6647" width="22" style="1" customWidth="1"/>
    <col min="6648" max="6695" width="1.28515625" style="1" customWidth="1"/>
    <col min="6696" max="6696" width="8.85546875" style="1" bestFit="1" customWidth="1"/>
    <col min="6697" max="6901" width="9.140625" style="1"/>
    <col min="6902" max="6902" width="3.85546875" style="1" customWidth="1"/>
    <col min="6903" max="6903" width="22" style="1" customWidth="1"/>
    <col min="6904" max="6951" width="1.28515625" style="1" customWidth="1"/>
    <col min="6952" max="6952" width="8.85546875" style="1" bestFit="1" customWidth="1"/>
    <col min="6953" max="7157" width="9.140625" style="1"/>
    <col min="7158" max="7158" width="3.85546875" style="1" customWidth="1"/>
    <col min="7159" max="7159" width="22" style="1" customWidth="1"/>
    <col min="7160" max="7207" width="1.28515625" style="1" customWidth="1"/>
    <col min="7208" max="7208" width="8.85546875" style="1" bestFit="1" customWidth="1"/>
    <col min="7209" max="7413" width="9.140625" style="1"/>
    <col min="7414" max="7414" width="3.85546875" style="1" customWidth="1"/>
    <col min="7415" max="7415" width="22" style="1" customWidth="1"/>
    <col min="7416" max="7463" width="1.28515625" style="1" customWidth="1"/>
    <col min="7464" max="7464" width="8.85546875" style="1" bestFit="1" customWidth="1"/>
    <col min="7465" max="7669" width="9.140625" style="1"/>
    <col min="7670" max="7670" width="3.85546875" style="1" customWidth="1"/>
    <col min="7671" max="7671" width="22" style="1" customWidth="1"/>
    <col min="7672" max="7719" width="1.28515625" style="1" customWidth="1"/>
    <col min="7720" max="7720" width="8.85546875" style="1" bestFit="1" customWidth="1"/>
    <col min="7721" max="7925" width="9.140625" style="1"/>
    <col min="7926" max="7926" width="3.85546875" style="1" customWidth="1"/>
    <col min="7927" max="7927" width="22" style="1" customWidth="1"/>
    <col min="7928" max="7975" width="1.28515625" style="1" customWidth="1"/>
    <col min="7976" max="7976" width="8.85546875" style="1" bestFit="1" customWidth="1"/>
    <col min="7977" max="8181" width="9.140625" style="1"/>
    <col min="8182" max="8182" width="3.85546875" style="1" customWidth="1"/>
    <col min="8183" max="8183" width="22" style="1" customWidth="1"/>
    <col min="8184" max="8231" width="1.28515625" style="1" customWidth="1"/>
    <col min="8232" max="8232" width="8.85546875" style="1" bestFit="1" customWidth="1"/>
    <col min="8233" max="8437" width="9.140625" style="1"/>
    <col min="8438" max="8438" width="3.85546875" style="1" customWidth="1"/>
    <col min="8439" max="8439" width="22" style="1" customWidth="1"/>
    <col min="8440" max="8487" width="1.28515625" style="1" customWidth="1"/>
    <col min="8488" max="8488" width="8.85546875" style="1" bestFit="1" customWidth="1"/>
    <col min="8489" max="8693" width="9.140625" style="1"/>
    <col min="8694" max="8694" width="3.85546875" style="1" customWidth="1"/>
    <col min="8695" max="8695" width="22" style="1" customWidth="1"/>
    <col min="8696" max="8743" width="1.28515625" style="1" customWidth="1"/>
    <col min="8744" max="8744" width="8.85546875" style="1" bestFit="1" customWidth="1"/>
    <col min="8745" max="8949" width="9.140625" style="1"/>
    <col min="8950" max="8950" width="3.85546875" style="1" customWidth="1"/>
    <col min="8951" max="8951" width="22" style="1" customWidth="1"/>
    <col min="8952" max="8999" width="1.28515625" style="1" customWidth="1"/>
    <col min="9000" max="9000" width="8.85546875" style="1" bestFit="1" customWidth="1"/>
    <col min="9001" max="9205" width="9.140625" style="1"/>
    <col min="9206" max="9206" width="3.85546875" style="1" customWidth="1"/>
    <col min="9207" max="9207" width="22" style="1" customWidth="1"/>
    <col min="9208" max="9255" width="1.28515625" style="1" customWidth="1"/>
    <col min="9256" max="9256" width="8.85546875" style="1" bestFit="1" customWidth="1"/>
    <col min="9257" max="9461" width="9.140625" style="1"/>
    <col min="9462" max="9462" width="3.85546875" style="1" customWidth="1"/>
    <col min="9463" max="9463" width="22" style="1" customWidth="1"/>
    <col min="9464" max="9511" width="1.28515625" style="1" customWidth="1"/>
    <col min="9512" max="9512" width="8.85546875" style="1" bestFit="1" customWidth="1"/>
    <col min="9513" max="9717" width="9.140625" style="1"/>
    <col min="9718" max="9718" width="3.85546875" style="1" customWidth="1"/>
    <col min="9719" max="9719" width="22" style="1" customWidth="1"/>
    <col min="9720" max="9767" width="1.28515625" style="1" customWidth="1"/>
    <col min="9768" max="9768" width="8.85546875" style="1" bestFit="1" customWidth="1"/>
    <col min="9769" max="9973" width="9.140625" style="1"/>
    <col min="9974" max="9974" width="3.85546875" style="1" customWidth="1"/>
    <col min="9975" max="9975" width="22" style="1" customWidth="1"/>
    <col min="9976" max="10023" width="1.28515625" style="1" customWidth="1"/>
    <col min="10024" max="10024" width="8.85546875" style="1" bestFit="1" customWidth="1"/>
    <col min="10025" max="10229" width="9.140625" style="1"/>
    <col min="10230" max="10230" width="3.85546875" style="1" customWidth="1"/>
    <col min="10231" max="10231" width="22" style="1" customWidth="1"/>
    <col min="10232" max="10279" width="1.28515625" style="1" customWidth="1"/>
    <col min="10280" max="10280" width="8.85546875" style="1" bestFit="1" customWidth="1"/>
    <col min="10281" max="10485" width="9.140625" style="1"/>
    <col min="10486" max="10486" width="3.85546875" style="1" customWidth="1"/>
    <col min="10487" max="10487" width="22" style="1" customWidth="1"/>
    <col min="10488" max="10535" width="1.28515625" style="1" customWidth="1"/>
    <col min="10536" max="10536" width="8.85546875" style="1" bestFit="1" customWidth="1"/>
    <col min="10537" max="10741" width="9.140625" style="1"/>
    <col min="10742" max="10742" width="3.85546875" style="1" customWidth="1"/>
    <col min="10743" max="10743" width="22" style="1" customWidth="1"/>
    <col min="10744" max="10791" width="1.28515625" style="1" customWidth="1"/>
    <col min="10792" max="10792" width="8.85546875" style="1" bestFit="1" customWidth="1"/>
    <col min="10793" max="10997" width="9.140625" style="1"/>
    <col min="10998" max="10998" width="3.85546875" style="1" customWidth="1"/>
    <col min="10999" max="10999" width="22" style="1" customWidth="1"/>
    <col min="11000" max="11047" width="1.28515625" style="1" customWidth="1"/>
    <col min="11048" max="11048" width="8.85546875" style="1" bestFit="1" customWidth="1"/>
    <col min="11049" max="11253" width="9.140625" style="1"/>
    <col min="11254" max="11254" width="3.85546875" style="1" customWidth="1"/>
    <col min="11255" max="11255" width="22" style="1" customWidth="1"/>
    <col min="11256" max="11303" width="1.28515625" style="1" customWidth="1"/>
    <col min="11304" max="11304" width="8.85546875" style="1" bestFit="1" customWidth="1"/>
    <col min="11305" max="11509" width="9.140625" style="1"/>
    <col min="11510" max="11510" width="3.85546875" style="1" customWidth="1"/>
    <col min="11511" max="11511" width="22" style="1" customWidth="1"/>
    <col min="11512" max="11559" width="1.28515625" style="1" customWidth="1"/>
    <col min="11560" max="11560" width="8.85546875" style="1" bestFit="1" customWidth="1"/>
    <col min="11561" max="11765" width="9.140625" style="1"/>
    <col min="11766" max="11766" width="3.85546875" style="1" customWidth="1"/>
    <col min="11767" max="11767" width="22" style="1" customWidth="1"/>
    <col min="11768" max="11815" width="1.28515625" style="1" customWidth="1"/>
    <col min="11816" max="11816" width="8.85546875" style="1" bestFit="1" customWidth="1"/>
    <col min="11817" max="12021" width="9.140625" style="1"/>
    <col min="12022" max="12022" width="3.85546875" style="1" customWidth="1"/>
    <col min="12023" max="12023" width="22" style="1" customWidth="1"/>
    <col min="12024" max="12071" width="1.28515625" style="1" customWidth="1"/>
    <col min="12072" max="12072" width="8.85546875" style="1" bestFit="1" customWidth="1"/>
    <col min="12073" max="12277" width="9.140625" style="1"/>
    <col min="12278" max="12278" width="3.85546875" style="1" customWidth="1"/>
    <col min="12279" max="12279" width="22" style="1" customWidth="1"/>
    <col min="12280" max="12327" width="1.28515625" style="1" customWidth="1"/>
    <col min="12328" max="12328" width="8.85546875" style="1" bestFit="1" customWidth="1"/>
    <col min="12329" max="12533" width="9.140625" style="1"/>
    <col min="12534" max="12534" width="3.85546875" style="1" customWidth="1"/>
    <col min="12535" max="12535" width="22" style="1" customWidth="1"/>
    <col min="12536" max="12583" width="1.28515625" style="1" customWidth="1"/>
    <col min="12584" max="12584" width="8.85546875" style="1" bestFit="1" customWidth="1"/>
    <col min="12585" max="12789" width="9.140625" style="1"/>
    <col min="12790" max="12790" width="3.85546875" style="1" customWidth="1"/>
    <col min="12791" max="12791" width="22" style="1" customWidth="1"/>
    <col min="12792" max="12839" width="1.28515625" style="1" customWidth="1"/>
    <col min="12840" max="12840" width="8.85546875" style="1" bestFit="1" customWidth="1"/>
    <col min="12841" max="13045" width="9.140625" style="1"/>
    <col min="13046" max="13046" width="3.85546875" style="1" customWidth="1"/>
    <col min="13047" max="13047" width="22" style="1" customWidth="1"/>
    <col min="13048" max="13095" width="1.28515625" style="1" customWidth="1"/>
    <col min="13096" max="13096" width="8.85546875" style="1" bestFit="1" customWidth="1"/>
    <col min="13097" max="13301" width="9.140625" style="1"/>
    <col min="13302" max="13302" width="3.85546875" style="1" customWidth="1"/>
    <col min="13303" max="13303" width="22" style="1" customWidth="1"/>
    <col min="13304" max="13351" width="1.28515625" style="1" customWidth="1"/>
    <col min="13352" max="13352" width="8.85546875" style="1" bestFit="1" customWidth="1"/>
    <col min="13353" max="13557" width="9.140625" style="1"/>
    <col min="13558" max="13558" width="3.85546875" style="1" customWidth="1"/>
    <col min="13559" max="13559" width="22" style="1" customWidth="1"/>
    <col min="13560" max="13607" width="1.28515625" style="1" customWidth="1"/>
    <col min="13608" max="13608" width="8.85546875" style="1" bestFit="1" customWidth="1"/>
    <col min="13609" max="13813" width="9.140625" style="1"/>
    <col min="13814" max="13814" width="3.85546875" style="1" customWidth="1"/>
    <col min="13815" max="13815" width="22" style="1" customWidth="1"/>
    <col min="13816" max="13863" width="1.28515625" style="1" customWidth="1"/>
    <col min="13864" max="13864" width="8.85546875" style="1" bestFit="1" customWidth="1"/>
    <col min="13865" max="14069" width="9.140625" style="1"/>
    <col min="14070" max="14070" width="3.85546875" style="1" customWidth="1"/>
    <col min="14071" max="14071" width="22" style="1" customWidth="1"/>
    <col min="14072" max="14119" width="1.28515625" style="1" customWidth="1"/>
    <col min="14120" max="14120" width="8.85546875" style="1" bestFit="1" customWidth="1"/>
    <col min="14121" max="14325" width="9.140625" style="1"/>
    <col min="14326" max="14326" width="3.85546875" style="1" customWidth="1"/>
    <col min="14327" max="14327" width="22" style="1" customWidth="1"/>
    <col min="14328" max="14375" width="1.28515625" style="1" customWidth="1"/>
    <col min="14376" max="14376" width="8.85546875" style="1" bestFit="1" customWidth="1"/>
    <col min="14377" max="14581" width="9.140625" style="1"/>
    <col min="14582" max="14582" width="3.85546875" style="1" customWidth="1"/>
    <col min="14583" max="14583" width="22" style="1" customWidth="1"/>
    <col min="14584" max="14631" width="1.28515625" style="1" customWidth="1"/>
    <col min="14632" max="14632" width="8.85546875" style="1" bestFit="1" customWidth="1"/>
    <col min="14633" max="14837" width="9.140625" style="1"/>
    <col min="14838" max="14838" width="3.85546875" style="1" customWidth="1"/>
    <col min="14839" max="14839" width="22" style="1" customWidth="1"/>
    <col min="14840" max="14887" width="1.28515625" style="1" customWidth="1"/>
    <col min="14888" max="14888" width="8.85546875" style="1" bestFit="1" customWidth="1"/>
    <col min="14889" max="15093" width="9.140625" style="1"/>
    <col min="15094" max="15094" width="3.85546875" style="1" customWidth="1"/>
    <col min="15095" max="15095" width="22" style="1" customWidth="1"/>
    <col min="15096" max="15143" width="1.28515625" style="1" customWidth="1"/>
    <col min="15144" max="15144" width="8.85546875" style="1" bestFit="1" customWidth="1"/>
    <col min="15145" max="15349" width="9.140625" style="1"/>
    <col min="15350" max="15350" width="3.85546875" style="1" customWidth="1"/>
    <col min="15351" max="15351" width="22" style="1" customWidth="1"/>
    <col min="15352" max="15399" width="1.28515625" style="1" customWidth="1"/>
    <col min="15400" max="15400" width="8.85546875" style="1" bestFit="1" customWidth="1"/>
    <col min="15401" max="15605" width="9.140625" style="1"/>
    <col min="15606" max="15606" width="3.85546875" style="1" customWidth="1"/>
    <col min="15607" max="15607" width="22" style="1" customWidth="1"/>
    <col min="15608" max="15655" width="1.28515625" style="1" customWidth="1"/>
    <col min="15656" max="15656" width="8.85546875" style="1" bestFit="1" customWidth="1"/>
    <col min="15657" max="15861" width="9.140625" style="1"/>
    <col min="15862" max="15862" width="3.85546875" style="1" customWidth="1"/>
    <col min="15863" max="15863" width="22" style="1" customWidth="1"/>
    <col min="15864" max="15911" width="1.28515625" style="1" customWidth="1"/>
    <col min="15912" max="15912" width="8.85546875" style="1" bestFit="1" customWidth="1"/>
    <col min="15913" max="16117" width="9.140625" style="1"/>
    <col min="16118" max="16118" width="3.85546875" style="1" customWidth="1"/>
    <col min="16119" max="16119" width="22" style="1" customWidth="1"/>
    <col min="16120" max="16167" width="1.28515625" style="1" customWidth="1"/>
    <col min="16168" max="16168" width="8.85546875" style="1" bestFit="1" customWidth="1"/>
    <col min="16169" max="16384" width="9.140625" style="1"/>
  </cols>
  <sheetData>
    <row r="1" spans="1:53" ht="15.75" thickBot="1" x14ac:dyDescent="0.3">
      <c r="A1" s="227" t="s">
        <v>18</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9"/>
    </row>
    <row r="2" spans="1:53" ht="15.75" thickBot="1" x14ac:dyDescent="0.3">
      <c r="A2" s="227" t="s">
        <v>42</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9"/>
    </row>
    <row r="3" spans="1:53" ht="23.25" customHeight="1" thickBot="1" x14ac:dyDescent="0.3">
      <c r="A3" s="230" t="s">
        <v>45</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2"/>
    </row>
    <row r="4" spans="1:53" x14ac:dyDescent="0.25">
      <c r="A4" s="242" t="s">
        <v>0</v>
      </c>
      <c r="B4" s="245" t="s">
        <v>47</v>
      </c>
      <c r="C4" s="235">
        <v>2019</v>
      </c>
      <c r="D4" s="233"/>
      <c r="E4" s="235">
        <v>2020</v>
      </c>
      <c r="F4" s="233"/>
      <c r="G4" s="233"/>
      <c r="H4" s="233"/>
      <c r="I4" s="233"/>
      <c r="J4" s="233"/>
      <c r="K4" s="233"/>
      <c r="L4" s="233"/>
      <c r="M4" s="233"/>
      <c r="N4" s="233"/>
      <c r="O4" s="233"/>
      <c r="P4" s="236"/>
      <c r="Q4" s="233">
        <v>2021</v>
      </c>
      <c r="R4" s="233"/>
      <c r="S4" s="233"/>
      <c r="T4" s="233"/>
      <c r="U4" s="233"/>
      <c r="V4" s="233"/>
      <c r="W4" s="233"/>
      <c r="X4" s="233"/>
      <c r="Y4" s="233"/>
      <c r="Z4" s="233"/>
      <c r="AA4" s="233"/>
      <c r="AB4" s="233"/>
      <c r="AC4" s="235">
        <v>2022</v>
      </c>
      <c r="AD4" s="233"/>
      <c r="AE4" s="233"/>
      <c r="AF4" s="233"/>
      <c r="AG4" s="233"/>
      <c r="AH4" s="233"/>
      <c r="AI4" s="233"/>
      <c r="AJ4" s="233"/>
      <c r="AK4" s="233"/>
      <c r="AL4" s="233"/>
      <c r="AM4" s="233"/>
      <c r="AN4" s="236"/>
      <c r="AO4" s="233">
        <v>2023</v>
      </c>
      <c r="AP4" s="233"/>
      <c r="AQ4" s="233"/>
      <c r="AR4" s="233"/>
      <c r="AS4" s="233"/>
      <c r="AT4" s="233"/>
      <c r="AU4" s="233"/>
      <c r="AV4" s="233"/>
      <c r="AW4" s="233"/>
      <c r="AX4" s="233"/>
      <c r="AY4" s="233"/>
      <c r="AZ4" s="233"/>
      <c r="BA4" s="239" t="s">
        <v>5</v>
      </c>
    </row>
    <row r="5" spans="1:53" x14ac:dyDescent="0.25">
      <c r="A5" s="243"/>
      <c r="B5" s="246"/>
      <c r="C5" s="237" t="s">
        <v>7</v>
      </c>
      <c r="D5" s="234"/>
      <c r="E5" s="237" t="s">
        <v>7</v>
      </c>
      <c r="F5" s="234"/>
      <c r="G5" s="234"/>
      <c r="H5" s="234"/>
      <c r="I5" s="234"/>
      <c r="J5" s="234"/>
      <c r="K5" s="234"/>
      <c r="L5" s="234"/>
      <c r="M5" s="234"/>
      <c r="N5" s="234"/>
      <c r="O5" s="234"/>
      <c r="P5" s="238"/>
      <c r="Q5" s="234" t="s">
        <v>7</v>
      </c>
      <c r="R5" s="234"/>
      <c r="S5" s="234"/>
      <c r="T5" s="234"/>
      <c r="U5" s="234"/>
      <c r="V5" s="234"/>
      <c r="W5" s="234"/>
      <c r="X5" s="234"/>
      <c r="Y5" s="234"/>
      <c r="Z5" s="234"/>
      <c r="AA5" s="234"/>
      <c r="AB5" s="234"/>
      <c r="AC5" s="237" t="s">
        <v>7</v>
      </c>
      <c r="AD5" s="234"/>
      <c r="AE5" s="234"/>
      <c r="AF5" s="234"/>
      <c r="AG5" s="234"/>
      <c r="AH5" s="234"/>
      <c r="AI5" s="234"/>
      <c r="AJ5" s="234"/>
      <c r="AK5" s="234"/>
      <c r="AL5" s="234"/>
      <c r="AM5" s="234"/>
      <c r="AN5" s="238"/>
      <c r="AO5" s="234" t="s">
        <v>7</v>
      </c>
      <c r="AP5" s="234"/>
      <c r="AQ5" s="234"/>
      <c r="AR5" s="234"/>
      <c r="AS5" s="234"/>
      <c r="AT5" s="234"/>
      <c r="AU5" s="234"/>
      <c r="AV5" s="234"/>
      <c r="AW5" s="234"/>
      <c r="AX5" s="234"/>
      <c r="AY5" s="234"/>
      <c r="AZ5" s="234"/>
      <c r="BA5" s="240"/>
    </row>
    <row r="6" spans="1:53" x14ac:dyDescent="0.25">
      <c r="A6" s="244"/>
      <c r="B6" s="247"/>
      <c r="C6" s="138" t="s">
        <v>14</v>
      </c>
      <c r="D6" s="139" t="s">
        <v>15</v>
      </c>
      <c r="E6" s="140" t="s">
        <v>8</v>
      </c>
      <c r="F6" s="141" t="s">
        <v>9</v>
      </c>
      <c r="G6" s="141" t="s">
        <v>10</v>
      </c>
      <c r="H6" s="141" t="s">
        <v>11</v>
      </c>
      <c r="I6" s="141" t="s">
        <v>10</v>
      </c>
      <c r="J6" s="141" t="s">
        <v>8</v>
      </c>
      <c r="K6" s="141" t="s">
        <v>8</v>
      </c>
      <c r="L6" s="141" t="s">
        <v>11</v>
      </c>
      <c r="M6" s="141" t="s">
        <v>12</v>
      </c>
      <c r="N6" s="141" t="s">
        <v>13</v>
      </c>
      <c r="O6" s="141" t="s">
        <v>14</v>
      </c>
      <c r="P6" s="142" t="s">
        <v>15</v>
      </c>
      <c r="Q6" s="143" t="s">
        <v>8</v>
      </c>
      <c r="R6" s="141" t="s">
        <v>9</v>
      </c>
      <c r="S6" s="141" t="s">
        <v>10</v>
      </c>
      <c r="T6" s="141" t="s">
        <v>11</v>
      </c>
      <c r="U6" s="141" t="s">
        <v>10</v>
      </c>
      <c r="V6" s="141" t="s">
        <v>8</v>
      </c>
      <c r="W6" s="141" t="s">
        <v>8</v>
      </c>
      <c r="X6" s="141" t="s">
        <v>11</v>
      </c>
      <c r="Y6" s="141" t="s">
        <v>12</v>
      </c>
      <c r="Z6" s="141" t="s">
        <v>13</v>
      </c>
      <c r="AA6" s="141" t="s">
        <v>14</v>
      </c>
      <c r="AB6" s="144" t="s">
        <v>15</v>
      </c>
      <c r="AC6" s="140" t="s">
        <v>8</v>
      </c>
      <c r="AD6" s="141" t="s">
        <v>9</v>
      </c>
      <c r="AE6" s="141" t="s">
        <v>10</v>
      </c>
      <c r="AF6" s="141" t="s">
        <v>11</v>
      </c>
      <c r="AG6" s="141" t="s">
        <v>10</v>
      </c>
      <c r="AH6" s="141" t="s">
        <v>8</v>
      </c>
      <c r="AI6" s="141" t="s">
        <v>8</v>
      </c>
      <c r="AJ6" s="141" t="s">
        <v>11</v>
      </c>
      <c r="AK6" s="141" t="s">
        <v>12</v>
      </c>
      <c r="AL6" s="141" t="s">
        <v>13</v>
      </c>
      <c r="AM6" s="141" t="s">
        <v>14</v>
      </c>
      <c r="AN6" s="142" t="s">
        <v>15</v>
      </c>
      <c r="AO6" s="140" t="s">
        <v>8</v>
      </c>
      <c r="AP6" s="141" t="s">
        <v>9</v>
      </c>
      <c r="AQ6" s="141" t="s">
        <v>10</v>
      </c>
      <c r="AR6" s="141" t="s">
        <v>11</v>
      </c>
      <c r="AS6" s="141" t="s">
        <v>10</v>
      </c>
      <c r="AT6" s="141" t="s">
        <v>8</v>
      </c>
      <c r="AU6" s="141" t="s">
        <v>8</v>
      </c>
      <c r="AV6" s="141" t="s">
        <v>11</v>
      </c>
      <c r="AW6" s="141" t="s">
        <v>12</v>
      </c>
      <c r="AX6" s="141" t="s">
        <v>13</v>
      </c>
      <c r="AY6" s="141" t="s">
        <v>14</v>
      </c>
      <c r="AZ6" s="141" t="s">
        <v>15</v>
      </c>
      <c r="BA6" s="241"/>
    </row>
    <row r="7" spans="1:53" ht="24.6" customHeight="1" x14ac:dyDescent="0.25">
      <c r="A7" s="145">
        <v>1</v>
      </c>
      <c r="B7" s="98" t="s">
        <v>26</v>
      </c>
      <c r="C7" s="146"/>
      <c r="D7" s="147"/>
      <c r="E7" s="146"/>
      <c r="F7" s="147"/>
      <c r="G7" s="147"/>
      <c r="H7" s="147"/>
      <c r="I7" s="147"/>
      <c r="J7" s="147"/>
      <c r="K7" s="147"/>
      <c r="L7" s="147"/>
      <c r="M7" s="147"/>
      <c r="N7" s="147"/>
      <c r="O7" s="147"/>
      <c r="P7" s="148"/>
      <c r="Q7" s="149"/>
      <c r="R7" s="147"/>
      <c r="S7" s="147"/>
      <c r="T7" s="147"/>
      <c r="U7" s="147"/>
      <c r="V7" s="147"/>
      <c r="W7" s="147"/>
      <c r="X7" s="147"/>
      <c r="Y7" s="147"/>
      <c r="Z7" s="147"/>
      <c r="AA7" s="147"/>
      <c r="AB7" s="150"/>
      <c r="AC7" s="146"/>
      <c r="AD7" s="147"/>
      <c r="AE7" s="147"/>
      <c r="AF7" s="147"/>
      <c r="AG7" s="147"/>
      <c r="AH7" s="147"/>
      <c r="AI7" s="147"/>
      <c r="AJ7" s="147"/>
      <c r="AK7" s="147"/>
      <c r="AL7" s="147"/>
      <c r="AM7" s="147"/>
      <c r="AN7" s="148"/>
      <c r="AO7" s="149"/>
      <c r="AP7" s="147"/>
      <c r="AQ7" s="147"/>
      <c r="AR7" s="147"/>
      <c r="AS7" s="147"/>
      <c r="AT7" s="147"/>
      <c r="AU7" s="147"/>
      <c r="AV7" s="147"/>
      <c r="AW7" s="147"/>
      <c r="AX7" s="147"/>
      <c r="AY7" s="147"/>
      <c r="AZ7" s="147"/>
      <c r="BA7" s="151"/>
    </row>
    <row r="8" spans="1:53" ht="24.6" customHeight="1" x14ac:dyDescent="0.25">
      <c r="A8" s="145">
        <v>2</v>
      </c>
      <c r="B8" s="98" t="s">
        <v>468</v>
      </c>
      <c r="C8" s="152"/>
      <c r="D8" s="153"/>
      <c r="E8" s="152"/>
      <c r="F8" s="153"/>
      <c r="G8" s="153"/>
      <c r="H8" s="153"/>
      <c r="I8" s="153"/>
      <c r="J8" s="153"/>
      <c r="K8" s="153"/>
      <c r="L8" s="153"/>
      <c r="M8" s="153"/>
      <c r="N8" s="153"/>
      <c r="O8" s="153"/>
      <c r="P8" s="154"/>
      <c r="Q8" s="155"/>
      <c r="R8" s="153"/>
      <c r="S8" s="153"/>
      <c r="T8" s="153"/>
      <c r="U8" s="153"/>
      <c r="V8" s="153"/>
      <c r="W8" s="153"/>
      <c r="X8" s="153"/>
      <c r="Y8" s="153"/>
      <c r="Z8" s="153"/>
      <c r="AA8" s="153"/>
      <c r="AB8" s="156"/>
      <c r="AC8" s="152"/>
      <c r="AD8" s="153"/>
      <c r="AE8" s="153"/>
      <c r="AF8" s="153"/>
      <c r="AG8" s="153"/>
      <c r="AH8" s="153"/>
      <c r="AI8" s="153"/>
      <c r="AJ8" s="153"/>
      <c r="AK8" s="153"/>
      <c r="AL8" s="153"/>
      <c r="AM8" s="153"/>
      <c r="AN8" s="154"/>
      <c r="AO8" s="155"/>
      <c r="AP8" s="153"/>
      <c r="AQ8" s="153"/>
      <c r="AR8" s="153"/>
      <c r="AS8" s="153"/>
      <c r="AT8" s="153"/>
      <c r="AU8" s="153"/>
      <c r="AV8" s="153"/>
      <c r="AW8" s="153"/>
      <c r="AX8" s="153"/>
      <c r="AY8" s="153"/>
      <c r="AZ8" s="153"/>
      <c r="BA8" s="151"/>
    </row>
    <row r="9" spans="1:53" ht="42.75" customHeight="1" x14ac:dyDescent="0.25">
      <c r="A9" s="145">
        <v>3</v>
      </c>
      <c r="B9" s="98" t="s">
        <v>57</v>
      </c>
      <c r="C9" s="152"/>
      <c r="D9" s="153"/>
      <c r="E9" s="152"/>
      <c r="F9" s="153"/>
      <c r="G9" s="153"/>
      <c r="H9" s="153"/>
      <c r="I9" s="153"/>
      <c r="J9" s="153"/>
      <c r="K9" s="153"/>
      <c r="L9" s="153"/>
      <c r="M9" s="153"/>
      <c r="N9" s="153"/>
      <c r="O9" s="153"/>
      <c r="P9" s="154"/>
      <c r="Q9" s="155"/>
      <c r="R9" s="153"/>
      <c r="S9" s="153"/>
      <c r="T9" s="153"/>
      <c r="U9" s="153"/>
      <c r="V9" s="153"/>
      <c r="W9" s="153"/>
      <c r="X9" s="153"/>
      <c r="Y9" s="153"/>
      <c r="Z9" s="153"/>
      <c r="AA9" s="153"/>
      <c r="AB9" s="156"/>
      <c r="AC9" s="152"/>
      <c r="AD9" s="153"/>
      <c r="AE9" s="153"/>
      <c r="AF9" s="153"/>
      <c r="AG9" s="153"/>
      <c r="AH9" s="153"/>
      <c r="AI9" s="153"/>
      <c r="AJ9" s="153"/>
      <c r="AK9" s="153"/>
      <c r="AL9" s="153"/>
      <c r="AM9" s="153"/>
      <c r="AN9" s="154"/>
      <c r="AO9" s="155"/>
      <c r="AP9" s="153"/>
      <c r="AQ9" s="153"/>
      <c r="AR9" s="153"/>
      <c r="AS9" s="153"/>
      <c r="AT9" s="153"/>
      <c r="AU9" s="153"/>
      <c r="AV9" s="153"/>
      <c r="AW9" s="153"/>
      <c r="AX9" s="153"/>
      <c r="AY9" s="153"/>
      <c r="AZ9" s="153"/>
      <c r="BA9" s="151"/>
    </row>
    <row r="10" spans="1:53" ht="24.6" customHeight="1" x14ac:dyDescent="0.25">
      <c r="A10" s="145">
        <v>4</v>
      </c>
      <c r="B10" s="98" t="s">
        <v>460</v>
      </c>
      <c r="C10" s="152"/>
      <c r="D10" s="153"/>
      <c r="E10" s="152"/>
      <c r="F10" s="153"/>
      <c r="G10" s="153"/>
      <c r="H10" s="153"/>
      <c r="I10" s="153"/>
      <c r="J10" s="153"/>
      <c r="K10" s="153"/>
      <c r="L10" s="153"/>
      <c r="M10" s="153"/>
      <c r="N10" s="153"/>
      <c r="O10" s="153"/>
      <c r="P10" s="154"/>
      <c r="Q10" s="155"/>
      <c r="R10" s="153"/>
      <c r="S10" s="153"/>
      <c r="T10" s="153"/>
      <c r="U10" s="153"/>
      <c r="V10" s="153"/>
      <c r="W10" s="153"/>
      <c r="X10" s="153"/>
      <c r="Y10" s="153"/>
      <c r="Z10" s="153"/>
      <c r="AA10" s="153"/>
      <c r="AB10" s="156"/>
      <c r="AC10" s="152"/>
      <c r="AD10" s="153"/>
      <c r="AE10" s="153"/>
      <c r="AF10" s="153"/>
      <c r="AG10" s="153"/>
      <c r="AH10" s="153"/>
      <c r="AI10" s="153"/>
      <c r="AJ10" s="153"/>
      <c r="AK10" s="153"/>
      <c r="AL10" s="153"/>
      <c r="AM10" s="153"/>
      <c r="AN10" s="154"/>
      <c r="AO10" s="155"/>
      <c r="AP10" s="153"/>
      <c r="AQ10" s="153"/>
      <c r="AR10" s="153"/>
      <c r="AS10" s="153"/>
      <c r="AT10" s="153"/>
      <c r="AU10" s="153"/>
      <c r="AV10" s="153"/>
      <c r="AW10" s="153"/>
      <c r="AX10" s="153"/>
      <c r="AY10" s="153"/>
      <c r="AZ10" s="153"/>
      <c r="BA10" s="151"/>
    </row>
    <row r="11" spans="1:53" ht="24.6" customHeight="1" x14ac:dyDescent="0.25">
      <c r="A11" s="145">
        <v>5</v>
      </c>
      <c r="B11" s="98" t="s">
        <v>447</v>
      </c>
      <c r="C11" s="152"/>
      <c r="D11" s="153"/>
      <c r="E11" s="152"/>
      <c r="F11" s="153"/>
      <c r="G11" s="153"/>
      <c r="H11" s="153"/>
      <c r="I11" s="153"/>
      <c r="J11" s="153"/>
      <c r="K11" s="153"/>
      <c r="L11" s="153"/>
      <c r="M11" s="153"/>
      <c r="N11" s="153"/>
      <c r="O11" s="153"/>
      <c r="P11" s="154"/>
      <c r="Q11" s="155"/>
      <c r="R11" s="153"/>
      <c r="S11" s="153"/>
      <c r="T11" s="153"/>
      <c r="U11" s="153"/>
      <c r="V11" s="153"/>
      <c r="W11" s="153"/>
      <c r="X11" s="153"/>
      <c r="Y11" s="153"/>
      <c r="Z11" s="153"/>
      <c r="AA11" s="153"/>
      <c r="AB11" s="156"/>
      <c r="AC11" s="152"/>
      <c r="AD11" s="153"/>
      <c r="AE11" s="153"/>
      <c r="AF11" s="153"/>
      <c r="AG11" s="153"/>
      <c r="AH11" s="153"/>
      <c r="AI11" s="153"/>
      <c r="AJ11" s="153"/>
      <c r="AK11" s="153"/>
      <c r="AL11" s="153"/>
      <c r="AM11" s="153"/>
      <c r="AN11" s="154"/>
      <c r="AO11" s="155"/>
      <c r="AP11" s="153"/>
      <c r="AQ11" s="153"/>
      <c r="AR11" s="153"/>
      <c r="AS11" s="153"/>
      <c r="AT11" s="153"/>
      <c r="AU11" s="153"/>
      <c r="AV11" s="153"/>
      <c r="AW11" s="153"/>
      <c r="AX11" s="153"/>
      <c r="AY11" s="153"/>
      <c r="AZ11" s="153"/>
      <c r="BA11" s="151"/>
    </row>
    <row r="12" spans="1:53" ht="24.6" customHeight="1" x14ac:dyDescent="0.25">
      <c r="A12" s="145">
        <v>6</v>
      </c>
      <c r="B12" s="98" t="s">
        <v>446</v>
      </c>
      <c r="C12" s="152"/>
      <c r="D12" s="153"/>
      <c r="E12" s="152"/>
      <c r="F12" s="153"/>
      <c r="G12" s="153"/>
      <c r="H12" s="153"/>
      <c r="I12" s="153"/>
      <c r="J12" s="153"/>
      <c r="K12" s="153"/>
      <c r="L12" s="153"/>
      <c r="M12" s="153"/>
      <c r="N12" s="153"/>
      <c r="O12" s="153"/>
      <c r="P12" s="154"/>
      <c r="Q12" s="155"/>
      <c r="R12" s="153"/>
      <c r="S12" s="153"/>
      <c r="T12" s="153"/>
      <c r="U12" s="153"/>
      <c r="V12" s="153"/>
      <c r="W12" s="153"/>
      <c r="X12" s="153"/>
      <c r="Y12" s="153"/>
      <c r="Z12" s="153"/>
      <c r="AA12" s="153"/>
      <c r="AB12" s="156"/>
      <c r="AC12" s="152"/>
      <c r="AD12" s="153"/>
      <c r="AE12" s="153"/>
      <c r="AF12" s="153"/>
      <c r="AG12" s="153"/>
      <c r="AH12" s="153"/>
      <c r="AI12" s="153"/>
      <c r="AJ12" s="153"/>
      <c r="AK12" s="153"/>
      <c r="AL12" s="153"/>
      <c r="AM12" s="153"/>
      <c r="AN12" s="154"/>
      <c r="AO12" s="155"/>
      <c r="AP12" s="153"/>
      <c r="AQ12" s="153"/>
      <c r="AR12" s="153"/>
      <c r="AS12" s="153"/>
      <c r="AT12" s="153"/>
      <c r="AU12" s="153"/>
      <c r="AV12" s="153"/>
      <c r="AW12" s="153"/>
      <c r="AX12" s="153"/>
      <c r="AY12" s="153"/>
      <c r="AZ12" s="153"/>
      <c r="BA12" s="151"/>
    </row>
    <row r="13" spans="1:53" ht="24.6" customHeight="1" x14ac:dyDescent="0.25">
      <c r="A13" s="145">
        <v>7</v>
      </c>
      <c r="B13" s="134" t="s">
        <v>444</v>
      </c>
      <c r="C13" s="152"/>
      <c r="D13" s="153"/>
      <c r="E13" s="152"/>
      <c r="F13" s="153"/>
      <c r="G13" s="153"/>
      <c r="H13" s="153"/>
      <c r="I13" s="153"/>
      <c r="J13" s="153"/>
      <c r="K13" s="153"/>
      <c r="L13" s="153"/>
      <c r="M13" s="153"/>
      <c r="N13" s="153"/>
      <c r="O13" s="153"/>
      <c r="P13" s="154"/>
      <c r="Q13" s="155"/>
      <c r="R13" s="153"/>
      <c r="S13" s="153"/>
      <c r="T13" s="153"/>
      <c r="U13" s="153"/>
      <c r="V13" s="153"/>
      <c r="W13" s="153"/>
      <c r="X13" s="153"/>
      <c r="Y13" s="153"/>
      <c r="Z13" s="153"/>
      <c r="AA13" s="153"/>
      <c r="AB13" s="156"/>
      <c r="AC13" s="152"/>
      <c r="AD13" s="153"/>
      <c r="AE13" s="153"/>
      <c r="AF13" s="153"/>
      <c r="AG13" s="153"/>
      <c r="AH13" s="153"/>
      <c r="AI13" s="153"/>
      <c r="AJ13" s="153"/>
      <c r="AK13" s="153"/>
      <c r="AL13" s="153"/>
      <c r="AM13" s="153"/>
      <c r="AN13" s="154"/>
      <c r="AO13" s="155"/>
      <c r="AP13" s="153"/>
      <c r="AQ13" s="153"/>
      <c r="AR13" s="153"/>
      <c r="AS13" s="153"/>
      <c r="AT13" s="153"/>
      <c r="AU13" s="153"/>
      <c r="AV13" s="153"/>
      <c r="AW13" s="153"/>
      <c r="AX13" s="153"/>
      <c r="AY13" s="153"/>
      <c r="AZ13" s="153"/>
      <c r="BA13" s="151"/>
    </row>
    <row r="14" spans="1:53" ht="24.6" customHeight="1" x14ac:dyDescent="0.25">
      <c r="A14" s="145">
        <v>8</v>
      </c>
      <c r="B14" s="98" t="s">
        <v>443</v>
      </c>
      <c r="C14" s="152"/>
      <c r="D14" s="153"/>
      <c r="E14" s="152"/>
      <c r="F14" s="153"/>
      <c r="G14" s="153"/>
      <c r="H14" s="153"/>
      <c r="I14" s="153"/>
      <c r="J14" s="153"/>
      <c r="K14" s="153"/>
      <c r="L14" s="153"/>
      <c r="M14" s="153"/>
      <c r="N14" s="153"/>
      <c r="O14" s="153"/>
      <c r="P14" s="154"/>
      <c r="Q14" s="155"/>
      <c r="R14" s="153"/>
      <c r="S14" s="153"/>
      <c r="T14" s="153"/>
      <c r="U14" s="153"/>
      <c r="V14" s="153"/>
      <c r="W14" s="153"/>
      <c r="X14" s="153"/>
      <c r="Y14" s="153"/>
      <c r="Z14" s="153"/>
      <c r="AA14" s="153"/>
      <c r="AB14" s="156"/>
      <c r="AC14" s="152"/>
      <c r="AD14" s="153"/>
      <c r="AE14" s="153"/>
      <c r="AF14" s="153"/>
      <c r="AG14" s="153"/>
      <c r="AH14" s="153"/>
      <c r="AI14" s="153"/>
      <c r="AJ14" s="153"/>
      <c r="AK14" s="153"/>
      <c r="AL14" s="153"/>
      <c r="AM14" s="153"/>
      <c r="AN14" s="154"/>
      <c r="AO14" s="155"/>
      <c r="AP14" s="153"/>
      <c r="AQ14" s="153"/>
      <c r="AR14" s="153"/>
      <c r="AS14" s="153"/>
      <c r="AT14" s="153"/>
      <c r="AU14" s="153"/>
      <c r="AV14" s="153"/>
      <c r="AW14" s="153"/>
      <c r="AX14" s="153"/>
      <c r="AY14" s="153"/>
      <c r="AZ14" s="153"/>
      <c r="BA14" s="151"/>
    </row>
    <row r="15" spans="1:53" ht="24.6" customHeight="1" x14ac:dyDescent="0.25">
      <c r="A15" s="145">
        <v>9</v>
      </c>
      <c r="B15" s="98" t="s">
        <v>455</v>
      </c>
      <c r="C15" s="152"/>
      <c r="D15" s="153"/>
      <c r="E15" s="152"/>
      <c r="F15" s="153"/>
      <c r="G15" s="153"/>
      <c r="H15" s="153"/>
      <c r="I15" s="153"/>
      <c r="J15" s="153"/>
      <c r="K15" s="153"/>
      <c r="L15" s="153"/>
      <c r="M15" s="153"/>
      <c r="N15" s="153"/>
      <c r="O15" s="153"/>
      <c r="P15" s="154"/>
      <c r="Q15" s="155"/>
      <c r="R15" s="153"/>
      <c r="S15" s="153"/>
      <c r="T15" s="153"/>
      <c r="U15" s="153"/>
      <c r="V15" s="153"/>
      <c r="W15" s="153"/>
      <c r="X15" s="153"/>
      <c r="Y15" s="153"/>
      <c r="Z15" s="153"/>
      <c r="AA15" s="153"/>
      <c r="AB15" s="156"/>
      <c r="AC15" s="152"/>
      <c r="AD15" s="153"/>
      <c r="AE15" s="153"/>
      <c r="AF15" s="153"/>
      <c r="AG15" s="153"/>
      <c r="AH15" s="153"/>
      <c r="AI15" s="153"/>
      <c r="AJ15" s="153"/>
      <c r="AK15" s="153"/>
      <c r="AL15" s="153"/>
      <c r="AM15" s="153"/>
      <c r="AN15" s="154"/>
      <c r="AO15" s="155"/>
      <c r="AP15" s="153"/>
      <c r="AQ15" s="153"/>
      <c r="AR15" s="153"/>
      <c r="AS15" s="153"/>
      <c r="AT15" s="153"/>
      <c r="AU15" s="153"/>
      <c r="AV15" s="153"/>
      <c r="AW15" s="153"/>
      <c r="AX15" s="153"/>
      <c r="AY15" s="153"/>
      <c r="AZ15" s="153"/>
      <c r="BA15" s="151"/>
    </row>
    <row r="16" spans="1:53" ht="24.6" customHeight="1" thickBot="1" x14ac:dyDescent="0.3">
      <c r="A16" s="145">
        <v>10</v>
      </c>
      <c r="B16" s="98" t="s">
        <v>469</v>
      </c>
      <c r="C16" s="152"/>
      <c r="D16" s="153"/>
      <c r="E16" s="152"/>
      <c r="F16" s="153"/>
      <c r="G16" s="153"/>
      <c r="H16" s="153"/>
      <c r="I16" s="153"/>
      <c r="J16" s="153"/>
      <c r="K16" s="153"/>
      <c r="L16" s="153"/>
      <c r="M16" s="153"/>
      <c r="N16" s="153"/>
      <c r="O16" s="153"/>
      <c r="P16" s="154"/>
      <c r="Q16" s="155"/>
      <c r="R16" s="153"/>
      <c r="S16" s="153"/>
      <c r="T16" s="153"/>
      <c r="U16" s="153"/>
      <c r="V16" s="153"/>
      <c r="W16" s="153"/>
      <c r="X16" s="153"/>
      <c r="Y16" s="153"/>
      <c r="Z16" s="153"/>
      <c r="AA16" s="153"/>
      <c r="AB16" s="156"/>
      <c r="AC16" s="152"/>
      <c r="AD16" s="153"/>
      <c r="AE16" s="153"/>
      <c r="AF16" s="153"/>
      <c r="AG16" s="153"/>
      <c r="AH16" s="153"/>
      <c r="AI16" s="153"/>
      <c r="AJ16" s="153"/>
      <c r="AK16" s="153"/>
      <c r="AL16" s="153"/>
      <c r="AM16" s="153"/>
      <c r="AN16" s="154"/>
      <c r="AO16" s="155"/>
      <c r="AP16" s="153"/>
      <c r="AQ16" s="153"/>
      <c r="AR16" s="153"/>
      <c r="AS16" s="153"/>
      <c r="AT16" s="153"/>
      <c r="AU16" s="153"/>
      <c r="AV16" s="153"/>
      <c r="AW16" s="153"/>
      <c r="AX16" s="153"/>
      <c r="AY16" s="153"/>
      <c r="AZ16" s="153"/>
      <c r="BA16" s="151"/>
    </row>
    <row r="17" spans="1:53" ht="33.6" customHeight="1" thickBot="1" x14ac:dyDescent="0.3">
      <c r="A17" s="157"/>
      <c r="B17" s="158" t="s">
        <v>16</v>
      </c>
      <c r="C17" s="224"/>
      <c r="D17" s="225"/>
      <c r="E17" s="224"/>
      <c r="F17" s="225"/>
      <c r="G17" s="225"/>
      <c r="H17" s="225"/>
      <c r="I17" s="225"/>
      <c r="J17" s="225"/>
      <c r="K17" s="225"/>
      <c r="L17" s="225"/>
      <c r="M17" s="225"/>
      <c r="N17" s="225"/>
      <c r="O17" s="225"/>
      <c r="P17" s="226"/>
      <c r="Q17" s="225"/>
      <c r="R17" s="225"/>
      <c r="S17" s="225"/>
      <c r="T17" s="225"/>
      <c r="U17" s="225"/>
      <c r="V17" s="225"/>
      <c r="W17" s="225"/>
      <c r="X17" s="225"/>
      <c r="Y17" s="225"/>
      <c r="Z17" s="225"/>
      <c r="AA17" s="225"/>
      <c r="AB17" s="225"/>
      <c r="AC17" s="224"/>
      <c r="AD17" s="225"/>
      <c r="AE17" s="225"/>
      <c r="AF17" s="225"/>
      <c r="AG17" s="225"/>
      <c r="AH17" s="225"/>
      <c r="AI17" s="225"/>
      <c r="AJ17" s="225"/>
      <c r="AK17" s="225"/>
      <c r="AL17" s="225"/>
      <c r="AM17" s="225"/>
      <c r="AN17" s="226"/>
      <c r="AO17" s="225"/>
      <c r="AP17" s="225"/>
      <c r="AQ17" s="225"/>
      <c r="AR17" s="225"/>
      <c r="AS17" s="225"/>
      <c r="AT17" s="225"/>
      <c r="AU17" s="225"/>
      <c r="AV17" s="225"/>
      <c r="AW17" s="225"/>
      <c r="AX17" s="225"/>
      <c r="AY17" s="225"/>
      <c r="AZ17" s="225"/>
      <c r="BA17" s="159"/>
    </row>
  </sheetData>
  <mergeCells count="21">
    <mergeCell ref="A1:BA1"/>
    <mergeCell ref="A2:BA2"/>
    <mergeCell ref="A3:BA3"/>
    <mergeCell ref="AO4:AZ4"/>
    <mergeCell ref="AO5:AZ5"/>
    <mergeCell ref="AC4:AN4"/>
    <mergeCell ref="AC5:AN5"/>
    <mergeCell ref="BA4:BA6"/>
    <mergeCell ref="A4:A6"/>
    <mergeCell ref="B4:B6"/>
    <mergeCell ref="E4:P4"/>
    <mergeCell ref="Q4:AB4"/>
    <mergeCell ref="E5:P5"/>
    <mergeCell ref="Q5:AB5"/>
    <mergeCell ref="C4:D4"/>
    <mergeCell ref="C5:D5"/>
    <mergeCell ref="C17:D17"/>
    <mergeCell ref="AO17:AZ17"/>
    <mergeCell ref="AC17:AN17"/>
    <mergeCell ref="E17:P17"/>
    <mergeCell ref="Q17:AB17"/>
  </mergeCells>
  <printOptions horizontalCentered="1"/>
  <pageMargins left="0.70866141732283472" right="0.70866141732283472" top="0.78740157480314965" bottom="0.43307086614173229" header="0.31496062992125984" footer="0.31496062992125984"/>
  <pageSetup paperSize="9" orientation="landscape" horizontalDpi="200" verticalDpi="200" r:id="rId1"/>
  <headerFooter>
    <oddHeader>&amp;L&amp;G&amp;C&amp;"Arial,Έντονα"ΕΦ «ΑΝΑΠΤΥΞΙΑΚΗ ΗΡΑΚΛΕΙΟΥ ΑΑΕ ΟΤΑ» --- ΤΟΠΙΚΟ ΠΡΟΓΡΑΜΜΑ CLLD/LEADER ΑΛΙΕΙΑΣ Ν. ΗΡΑΚΛΕΙΟΥ&amp;R&amp;G</oddHeader>
    <oddFooter>&amp;L&amp;G&amp;CΚωδ. πρόσκλησης: 63.1 - CLLD.32 / ΔΗΜΟΣΙΕΣ ΕΠΕΝΔΥΣΕΙΣ / ΧΡΟΝΟΔΙΑΓΡΑΜΜΑ&amp;R&amp;G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sqref="A1:H1"/>
    </sheetView>
  </sheetViews>
  <sheetFormatPr defaultColWidth="8.85546875" defaultRowHeight="15" x14ac:dyDescent="0.25"/>
  <cols>
    <col min="1" max="1" width="5.28515625" style="1" customWidth="1"/>
    <col min="2" max="2" width="64.7109375" style="1" customWidth="1"/>
    <col min="3" max="3" width="12.42578125" style="1" customWidth="1"/>
    <col min="4" max="4" width="13.5703125" style="1" customWidth="1"/>
    <col min="5" max="5" width="10.7109375" style="1" customWidth="1"/>
    <col min="6" max="6" width="9.85546875" style="1" customWidth="1"/>
    <col min="7" max="7" width="12.7109375" style="1" customWidth="1"/>
    <col min="8" max="8" width="14.42578125" style="1" customWidth="1"/>
    <col min="9" max="16384" width="8.85546875" style="1"/>
  </cols>
  <sheetData>
    <row r="1" spans="1:11" customFormat="1" ht="18.75" customHeight="1" thickBot="1" x14ac:dyDescent="0.25">
      <c r="A1" s="167" t="s">
        <v>18</v>
      </c>
      <c r="B1" s="168"/>
      <c r="C1" s="168"/>
      <c r="D1" s="168"/>
      <c r="E1" s="168"/>
      <c r="F1" s="168"/>
      <c r="G1" s="168"/>
      <c r="H1" s="169"/>
      <c r="I1" s="6"/>
      <c r="J1" s="6"/>
      <c r="K1" s="6"/>
    </row>
    <row r="2" spans="1:11" customFormat="1" ht="18.75" customHeight="1" thickBot="1" x14ac:dyDescent="0.25">
      <c r="A2" s="167" t="s">
        <v>42</v>
      </c>
      <c r="B2" s="168"/>
      <c r="C2" s="168"/>
      <c r="D2" s="168"/>
      <c r="E2" s="168"/>
      <c r="F2" s="168"/>
      <c r="G2" s="168"/>
      <c r="H2" s="169"/>
      <c r="I2" s="6"/>
      <c r="J2" s="6"/>
      <c r="K2" s="6"/>
    </row>
    <row r="3" spans="1:11" ht="26.25" customHeight="1" thickBot="1" x14ac:dyDescent="0.3">
      <c r="A3" s="170" t="s">
        <v>462</v>
      </c>
      <c r="B3" s="171"/>
      <c r="C3" s="171"/>
      <c r="D3" s="171"/>
      <c r="E3" s="171"/>
      <c r="F3" s="171"/>
      <c r="G3" s="171"/>
      <c r="H3" s="172"/>
    </row>
    <row r="4" spans="1:11" ht="32.450000000000003" customHeight="1" thickBot="1" x14ac:dyDescent="0.3">
      <c r="A4" s="76" t="s">
        <v>0</v>
      </c>
      <c r="B4" s="77" t="s">
        <v>47</v>
      </c>
      <c r="C4" s="77" t="s">
        <v>1</v>
      </c>
      <c r="D4" s="77" t="s">
        <v>4</v>
      </c>
      <c r="E4" s="78" t="s">
        <v>5</v>
      </c>
      <c r="F4" s="78" t="s">
        <v>2</v>
      </c>
      <c r="G4" s="77" t="s">
        <v>3</v>
      </c>
      <c r="H4" s="79" t="s">
        <v>6</v>
      </c>
    </row>
    <row r="5" spans="1:11" ht="24" customHeight="1" x14ac:dyDescent="0.25">
      <c r="A5" s="80" t="s">
        <v>36</v>
      </c>
      <c r="B5" s="81" t="s">
        <v>26</v>
      </c>
      <c r="C5" s="82"/>
      <c r="D5" s="82"/>
      <c r="E5" s="83"/>
      <c r="F5" s="83"/>
      <c r="G5" s="83"/>
      <c r="H5" s="84"/>
    </row>
    <row r="6" spans="1:11" ht="32.450000000000003" customHeight="1" x14ac:dyDescent="0.25">
      <c r="A6" s="85">
        <v>1</v>
      </c>
      <c r="B6" s="86" t="s">
        <v>27</v>
      </c>
      <c r="C6" s="87"/>
      <c r="D6" s="87"/>
      <c r="E6" s="88">
        <f t="shared" ref="E6:E7" si="0">C6*D6</f>
        <v>0</v>
      </c>
      <c r="F6" s="89">
        <f t="shared" ref="F6:F7" si="1">E6*0.24</f>
        <v>0</v>
      </c>
      <c r="G6" s="88">
        <f t="shared" ref="G6:G7" si="2">E6+F6</f>
        <v>0</v>
      </c>
      <c r="H6" s="90"/>
    </row>
    <row r="7" spans="1:11" ht="32.450000000000003" customHeight="1" x14ac:dyDescent="0.25">
      <c r="A7" s="85">
        <v>2</v>
      </c>
      <c r="B7" s="86" t="s">
        <v>28</v>
      </c>
      <c r="C7" s="87"/>
      <c r="D7" s="87"/>
      <c r="E7" s="88">
        <f t="shared" si="0"/>
        <v>0</v>
      </c>
      <c r="F7" s="89">
        <f t="shared" si="1"/>
        <v>0</v>
      </c>
      <c r="G7" s="88">
        <f t="shared" si="2"/>
        <v>0</v>
      </c>
      <c r="H7" s="90"/>
    </row>
    <row r="8" spans="1:11" ht="21" customHeight="1" thickBot="1" x14ac:dyDescent="0.3">
      <c r="A8" s="91"/>
      <c r="B8" s="92" t="s">
        <v>49</v>
      </c>
      <c r="C8" s="93"/>
      <c r="D8" s="93"/>
      <c r="E8" s="94">
        <f>SUM(E6:E7)</f>
        <v>0</v>
      </c>
      <c r="F8" s="94">
        <f t="shared" ref="F8:G8" si="3">SUM(F6:F7)</f>
        <v>0</v>
      </c>
      <c r="G8" s="94">
        <f t="shared" si="3"/>
        <v>0</v>
      </c>
      <c r="H8" s="95"/>
    </row>
    <row r="9" spans="1:11" x14ac:dyDescent="0.25">
      <c r="A9" s="2"/>
    </row>
    <row r="10" spans="1:11" x14ac:dyDescent="0.25">
      <c r="A10" s="2"/>
    </row>
    <row r="11" spans="1:11" x14ac:dyDescent="0.25">
      <c r="A11" s="2"/>
    </row>
    <row r="12" spans="1:11" x14ac:dyDescent="0.25">
      <c r="A12" s="2"/>
    </row>
  </sheetData>
  <mergeCells count="3">
    <mergeCell ref="A2:H2"/>
    <mergeCell ref="A1:H1"/>
    <mergeCell ref="A3:H3"/>
  </mergeCells>
  <printOptions horizontalCentered="1"/>
  <pageMargins left="0" right="0" top="0.74803149606299213" bottom="0.74803149606299213" header="0.31496062992125984" footer="0.31496062992125984"/>
  <pageSetup paperSize="9" orientation="landscape" r:id="rId1"/>
  <headerFooter>
    <oddHeader>&amp;L&amp;G&amp;C&amp;"Arial,Έντονα"ΕΦ «ΑΝΑΠΤΥΞΙΑΚΗ ΗΡΑΚΛΕΙΟΥ ΑΑΕ ΟΤΑ» --- ΤΟΠΙΚΟ ΠΡΟΓΡΑΜΜΑ CLLD/LEADER ΑΛΙΕΙΑΣ Ν. ΗΡΑΚΛΕΙΟΥ&amp;R&amp;G</oddHeader>
    <oddFooter>&amp;L&amp;G&amp;CΚωδ. πρόσκλησης: 63.1 - CLLD.32 / ΔΗΜΟΣΙΕΣ ΕΠΕΝΔΥΣΕΙΣ / ΑΝΑΛΥΤΙΚΟΣ ΠΡΟΫΠΟΛΟΓΙΣΜΟΣ &amp;R&amp;G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opLeftCell="A13" workbookViewId="0">
      <selection activeCell="M10" sqref="M10"/>
    </sheetView>
  </sheetViews>
  <sheetFormatPr defaultColWidth="8.85546875" defaultRowHeight="15" x14ac:dyDescent="0.25"/>
  <cols>
    <col min="1" max="1" width="5.28515625" style="1" customWidth="1"/>
    <col min="2" max="2" width="63" style="1" customWidth="1"/>
    <col min="3" max="3" width="12.42578125" style="1" customWidth="1"/>
    <col min="4" max="4" width="13" style="1" customWidth="1"/>
    <col min="5" max="5" width="10.7109375" style="1" customWidth="1"/>
    <col min="6" max="6" width="9.85546875" style="1" customWidth="1"/>
    <col min="7" max="7" width="12.7109375" style="1" customWidth="1"/>
    <col min="8" max="8" width="16" style="1" customWidth="1"/>
    <col min="9" max="16384" width="8.85546875" style="1"/>
  </cols>
  <sheetData>
    <row r="1" spans="1:11" customFormat="1" ht="18.75" customHeight="1" thickBot="1" x14ac:dyDescent="0.25">
      <c r="A1" s="167" t="s">
        <v>18</v>
      </c>
      <c r="B1" s="168"/>
      <c r="C1" s="168"/>
      <c r="D1" s="168"/>
      <c r="E1" s="168"/>
      <c r="F1" s="168"/>
      <c r="G1" s="168"/>
      <c r="H1" s="169"/>
      <c r="I1" s="6"/>
      <c r="J1" s="6"/>
      <c r="K1" s="6"/>
    </row>
    <row r="2" spans="1:11" customFormat="1" ht="18.75" customHeight="1" thickBot="1" x14ac:dyDescent="0.25">
      <c r="A2" s="167" t="s">
        <v>42</v>
      </c>
      <c r="B2" s="168"/>
      <c r="C2" s="168"/>
      <c r="D2" s="168"/>
      <c r="E2" s="168"/>
      <c r="F2" s="168"/>
      <c r="G2" s="168"/>
      <c r="H2" s="169"/>
      <c r="I2" s="6"/>
      <c r="J2" s="6"/>
      <c r="K2" s="6"/>
    </row>
    <row r="3" spans="1:11" ht="33.75" customHeight="1" thickBot="1" x14ac:dyDescent="0.3">
      <c r="A3" s="170" t="s">
        <v>463</v>
      </c>
      <c r="B3" s="171"/>
      <c r="C3" s="171"/>
      <c r="D3" s="171"/>
      <c r="E3" s="171"/>
      <c r="F3" s="171"/>
      <c r="G3" s="171"/>
      <c r="H3" s="172"/>
    </row>
    <row r="4" spans="1:11" ht="42" customHeight="1" thickBot="1" x14ac:dyDescent="0.3">
      <c r="A4" s="76" t="s">
        <v>0</v>
      </c>
      <c r="B4" s="77" t="s">
        <v>47</v>
      </c>
      <c r="C4" s="77" t="s">
        <v>1</v>
      </c>
      <c r="D4" s="77" t="s">
        <v>4</v>
      </c>
      <c r="E4" s="78" t="s">
        <v>5</v>
      </c>
      <c r="F4" s="78" t="s">
        <v>2</v>
      </c>
      <c r="G4" s="77" t="s">
        <v>3</v>
      </c>
      <c r="H4" s="79" t="s">
        <v>6</v>
      </c>
    </row>
    <row r="5" spans="1:11" ht="32.450000000000003" customHeight="1" x14ac:dyDescent="0.25">
      <c r="A5" s="96"/>
      <c r="B5" s="97" t="s">
        <v>37</v>
      </c>
      <c r="C5" s="82"/>
      <c r="D5" s="82"/>
      <c r="E5" s="83"/>
      <c r="F5" s="83"/>
      <c r="G5" s="83"/>
      <c r="H5" s="84"/>
    </row>
    <row r="6" spans="1:11" ht="89.25" x14ac:dyDescent="0.25">
      <c r="A6" s="85">
        <v>1</v>
      </c>
      <c r="B6" s="86" t="s">
        <v>35</v>
      </c>
      <c r="C6" s="98"/>
      <c r="D6" s="98"/>
      <c r="E6" s="88">
        <f>C6*D6</f>
        <v>0</v>
      </c>
      <c r="F6" s="89">
        <f t="shared" ref="F6:F17" si="0">E6*0.24</f>
        <v>0</v>
      </c>
      <c r="G6" s="88">
        <f>E6+F6</f>
        <v>0</v>
      </c>
      <c r="H6" s="99"/>
    </row>
    <row r="7" spans="1:11" ht="32.450000000000003" customHeight="1" x14ac:dyDescent="0.25">
      <c r="A7" s="85">
        <v>2</v>
      </c>
      <c r="B7" s="86" t="s">
        <v>29</v>
      </c>
      <c r="C7" s="98"/>
      <c r="D7" s="98"/>
      <c r="E7" s="88">
        <f t="shared" ref="E7:E17" si="1">C7*D7</f>
        <v>0</v>
      </c>
      <c r="F7" s="89">
        <f t="shared" si="0"/>
        <v>0</v>
      </c>
      <c r="G7" s="88">
        <f t="shared" ref="G7:G17" si="2">E7+F7</f>
        <v>0</v>
      </c>
      <c r="H7" s="99"/>
    </row>
    <row r="8" spans="1:11" ht="32.450000000000003" customHeight="1" x14ac:dyDescent="0.25">
      <c r="A8" s="85">
        <v>3</v>
      </c>
      <c r="B8" s="86" t="s">
        <v>31</v>
      </c>
      <c r="C8" s="98"/>
      <c r="D8" s="98"/>
      <c r="E8" s="88">
        <f t="shared" si="1"/>
        <v>0</v>
      </c>
      <c r="F8" s="89">
        <f t="shared" si="0"/>
        <v>0</v>
      </c>
      <c r="G8" s="88">
        <f t="shared" si="2"/>
        <v>0</v>
      </c>
      <c r="H8" s="99"/>
    </row>
    <row r="9" spans="1:11" ht="42.75" customHeight="1" x14ac:dyDescent="0.25">
      <c r="A9" s="85">
        <v>4</v>
      </c>
      <c r="B9" s="86" t="s">
        <v>39</v>
      </c>
      <c r="C9" s="98"/>
      <c r="D9" s="98"/>
      <c r="E9" s="88">
        <f t="shared" si="1"/>
        <v>0</v>
      </c>
      <c r="F9" s="89">
        <f t="shared" si="0"/>
        <v>0</v>
      </c>
      <c r="G9" s="88">
        <f t="shared" si="2"/>
        <v>0</v>
      </c>
      <c r="H9" s="99"/>
    </row>
    <row r="10" spans="1:11" ht="52.5" customHeight="1" x14ac:dyDescent="0.25">
      <c r="A10" s="85">
        <v>5</v>
      </c>
      <c r="B10" s="86" t="s">
        <v>30</v>
      </c>
      <c r="C10" s="98"/>
      <c r="D10" s="98"/>
      <c r="E10" s="88">
        <f t="shared" si="1"/>
        <v>0</v>
      </c>
      <c r="F10" s="89">
        <f t="shared" si="0"/>
        <v>0</v>
      </c>
      <c r="G10" s="88">
        <f t="shared" si="2"/>
        <v>0</v>
      </c>
      <c r="H10" s="99"/>
    </row>
    <row r="11" spans="1:11" ht="48.75" customHeight="1" x14ac:dyDescent="0.25">
      <c r="A11" s="85">
        <v>6</v>
      </c>
      <c r="B11" s="86" t="s">
        <v>32</v>
      </c>
      <c r="C11" s="98"/>
      <c r="D11" s="98"/>
      <c r="E11" s="88">
        <f t="shared" si="1"/>
        <v>0</v>
      </c>
      <c r="F11" s="89">
        <f t="shared" si="0"/>
        <v>0</v>
      </c>
      <c r="G11" s="88">
        <f t="shared" si="2"/>
        <v>0</v>
      </c>
      <c r="H11" s="99"/>
    </row>
    <row r="12" spans="1:11" ht="32.450000000000003" customHeight="1" x14ac:dyDescent="0.25">
      <c r="A12" s="85">
        <v>7</v>
      </c>
      <c r="B12" s="86" t="s">
        <v>33</v>
      </c>
      <c r="C12" s="98"/>
      <c r="D12" s="98"/>
      <c r="E12" s="88">
        <f t="shared" si="1"/>
        <v>0</v>
      </c>
      <c r="F12" s="89">
        <f t="shared" si="0"/>
        <v>0</v>
      </c>
      <c r="G12" s="88">
        <f t="shared" si="2"/>
        <v>0</v>
      </c>
      <c r="H12" s="99"/>
    </row>
    <row r="13" spans="1:11" ht="32.450000000000003" customHeight="1" x14ac:dyDescent="0.25">
      <c r="A13" s="85">
        <v>8</v>
      </c>
      <c r="B13" s="86" t="s">
        <v>40</v>
      </c>
      <c r="C13" s="98"/>
      <c r="D13" s="98"/>
      <c r="E13" s="88">
        <f t="shared" si="1"/>
        <v>0</v>
      </c>
      <c r="F13" s="89">
        <f t="shared" si="0"/>
        <v>0</v>
      </c>
      <c r="G13" s="88">
        <f t="shared" si="2"/>
        <v>0</v>
      </c>
      <c r="H13" s="99"/>
    </row>
    <row r="14" spans="1:11" ht="32.450000000000003" customHeight="1" x14ac:dyDescent="0.25">
      <c r="A14" s="85">
        <v>9</v>
      </c>
      <c r="B14" s="86" t="s">
        <v>41</v>
      </c>
      <c r="C14" s="98"/>
      <c r="D14" s="98"/>
      <c r="E14" s="88">
        <f t="shared" si="1"/>
        <v>0</v>
      </c>
      <c r="F14" s="89">
        <f t="shared" si="0"/>
        <v>0</v>
      </c>
      <c r="G14" s="88">
        <f t="shared" si="2"/>
        <v>0</v>
      </c>
      <c r="H14" s="99"/>
    </row>
    <row r="15" spans="1:11" ht="32.450000000000003" customHeight="1" x14ac:dyDescent="0.25">
      <c r="A15" s="85">
        <v>10</v>
      </c>
      <c r="B15" s="86" t="s">
        <v>38</v>
      </c>
      <c r="C15" s="98"/>
      <c r="D15" s="98"/>
      <c r="E15" s="88">
        <f t="shared" si="1"/>
        <v>0</v>
      </c>
      <c r="F15" s="89">
        <f t="shared" si="0"/>
        <v>0</v>
      </c>
      <c r="G15" s="88">
        <f t="shared" si="2"/>
        <v>0</v>
      </c>
      <c r="H15" s="99"/>
    </row>
    <row r="16" spans="1:11" ht="51" customHeight="1" x14ac:dyDescent="0.25">
      <c r="A16" s="85">
        <v>11</v>
      </c>
      <c r="B16" s="86" t="s">
        <v>46</v>
      </c>
      <c r="C16" s="98"/>
      <c r="D16" s="98"/>
      <c r="E16" s="88">
        <f t="shared" si="1"/>
        <v>0</v>
      </c>
      <c r="F16" s="89">
        <f t="shared" si="0"/>
        <v>0</v>
      </c>
      <c r="G16" s="88">
        <f t="shared" si="2"/>
        <v>0</v>
      </c>
      <c r="H16" s="99"/>
    </row>
    <row r="17" spans="1:8" ht="32.450000000000003" customHeight="1" x14ac:dyDescent="0.25">
      <c r="A17" s="85">
        <v>12</v>
      </c>
      <c r="B17" s="86" t="s">
        <v>34</v>
      </c>
      <c r="C17" s="98"/>
      <c r="D17" s="98"/>
      <c r="E17" s="88">
        <f t="shared" si="1"/>
        <v>0</v>
      </c>
      <c r="F17" s="89">
        <f t="shared" si="0"/>
        <v>0</v>
      </c>
      <c r="G17" s="88">
        <f t="shared" si="2"/>
        <v>0</v>
      </c>
      <c r="H17" s="99"/>
    </row>
    <row r="18" spans="1:8" ht="21" customHeight="1" thickBot="1" x14ac:dyDescent="0.3">
      <c r="A18" s="91"/>
      <c r="B18" s="92" t="s">
        <v>49</v>
      </c>
      <c r="C18" s="93"/>
      <c r="D18" s="93"/>
      <c r="E18" s="94">
        <f>SUM(E6:E17)</f>
        <v>0</v>
      </c>
      <c r="F18" s="94">
        <f>SUM(F6:F17)</f>
        <v>0</v>
      </c>
      <c r="G18" s="94">
        <f>SUM(G6:G17)</f>
        <v>0</v>
      </c>
      <c r="H18" s="95"/>
    </row>
    <row r="19" spans="1:8" x14ac:dyDescent="0.25">
      <c r="A19" s="2"/>
    </row>
    <row r="20" spans="1:8" x14ac:dyDescent="0.25">
      <c r="A20" s="2"/>
    </row>
    <row r="21" spans="1:8" x14ac:dyDescent="0.25">
      <c r="A21" s="2"/>
    </row>
    <row r="22" spans="1:8" x14ac:dyDescent="0.25">
      <c r="A22" s="2"/>
    </row>
  </sheetData>
  <mergeCells count="3">
    <mergeCell ref="A1:H1"/>
    <mergeCell ref="A2:H2"/>
    <mergeCell ref="A3:H3"/>
  </mergeCells>
  <printOptions horizontalCentered="1"/>
  <pageMargins left="0" right="0" top="0.74803149606299213" bottom="0.74803149606299213" header="0.31496062992125984" footer="0.31496062992125984"/>
  <pageSetup paperSize="9" orientation="landscape" r:id="rId1"/>
  <headerFooter>
    <oddHeader>&amp;L&amp;G&amp;C&amp;"Arial,Έντονα"ΕΦ «ΑΝΑΠΤΥΞΙΑΚΗ ΗΡΑΚΛΕΙΟΥ ΑΑΕ ΟΤΑ» --- ΤΟΠΙΚΟ ΠΡΟΓΡΑΜΜΑ CLLD/LEADER ΑΛΙΕΙΑΣ Ν. ΗΡΑΚΛΕΙΟΥ&amp;R&amp;G</oddHeader>
    <oddFooter>&amp;L&amp;G&amp;CΚωδ. πρόσκλησης: 63.1 - CLLD.32 / ΔΗΜΟΣΙΕΣ ΕΠΕΝΔΥΣΕΙΣ / ΑΝΑΛΥΤΙΚΟΣ ΠΡΟΫΠΟΛΟΓΙΣΜΟΣ &amp;R&amp;G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zoomScaleNormal="100" zoomScaleSheetLayoutView="100" workbookViewId="0">
      <selection activeCell="B5" sqref="B5"/>
    </sheetView>
  </sheetViews>
  <sheetFormatPr defaultRowHeight="10.5" x14ac:dyDescent="0.15"/>
  <cols>
    <col min="1" max="1" width="5" style="7" bestFit="1" customWidth="1"/>
    <col min="2" max="2" width="44.140625" style="9" customWidth="1"/>
    <col min="3" max="3" width="11.5703125" style="7" customWidth="1"/>
    <col min="4" max="4" width="17" style="7" customWidth="1"/>
    <col min="5" max="5" width="24.140625" style="8" customWidth="1"/>
    <col min="6" max="9" width="16.5703125" style="7" customWidth="1"/>
    <col min="10" max="10" width="5.85546875" style="7" customWidth="1"/>
    <col min="11" max="11" width="50.5703125" style="7" customWidth="1"/>
    <col min="12" max="16384" width="9.140625" style="7"/>
  </cols>
  <sheetData>
    <row r="1" spans="1:9" ht="24" customHeight="1" thickBot="1" x14ac:dyDescent="0.2">
      <c r="A1" s="167" t="s">
        <v>18</v>
      </c>
      <c r="B1" s="168"/>
      <c r="C1" s="168"/>
      <c r="D1" s="168"/>
      <c r="E1" s="168"/>
    </row>
    <row r="2" spans="1:9" ht="22.5" customHeight="1" thickBot="1" x14ac:dyDescent="0.2">
      <c r="A2" s="167" t="s">
        <v>42</v>
      </c>
      <c r="B2" s="168"/>
      <c r="C2" s="168"/>
      <c r="D2" s="168"/>
      <c r="E2" s="168"/>
      <c r="F2" s="8"/>
      <c r="G2" s="8"/>
      <c r="H2" s="8"/>
      <c r="I2" s="8"/>
    </row>
    <row r="3" spans="1:9" ht="24" customHeight="1" thickBot="1" x14ac:dyDescent="0.2">
      <c r="A3" s="170" t="s">
        <v>465</v>
      </c>
      <c r="B3" s="171"/>
      <c r="C3" s="171"/>
      <c r="D3" s="171"/>
      <c r="E3" s="171"/>
      <c r="F3" s="8"/>
      <c r="G3" s="8"/>
      <c r="H3" s="8"/>
      <c r="I3" s="8"/>
    </row>
    <row r="4" spans="1:9" ht="29.25" customHeight="1" x14ac:dyDescent="0.15">
      <c r="A4" s="81" t="s">
        <v>0</v>
      </c>
      <c r="B4" s="81" t="s">
        <v>56</v>
      </c>
      <c r="C4" s="81" t="s">
        <v>5</v>
      </c>
      <c r="D4" s="81" t="s">
        <v>2</v>
      </c>
      <c r="E4" s="81" t="s">
        <v>3</v>
      </c>
      <c r="F4" s="13"/>
      <c r="H4" s="13"/>
      <c r="I4" s="13"/>
    </row>
    <row r="5" spans="1:9" ht="32.25" customHeight="1" x14ac:dyDescent="0.2">
      <c r="A5" s="100">
        <v>1</v>
      </c>
      <c r="B5" s="101" t="s">
        <v>55</v>
      </c>
      <c r="C5" s="102"/>
      <c r="D5" s="103" t="str">
        <f>IF(C5&lt;&gt;0,ROUND(C5*0.24,2),"")</f>
        <v/>
      </c>
      <c r="E5" s="103" t="str">
        <f>IF(C5&lt;&gt;0,C5+D5,"")</f>
        <v/>
      </c>
      <c r="F5" s="12"/>
      <c r="G5" s="12"/>
      <c r="H5" s="12"/>
      <c r="I5" s="12"/>
    </row>
    <row r="6" spans="1:9" ht="40.5" customHeight="1" x14ac:dyDescent="0.2">
      <c r="A6" s="100">
        <v>2</v>
      </c>
      <c r="B6" s="101" t="s">
        <v>54</v>
      </c>
      <c r="C6" s="102"/>
      <c r="D6" s="103" t="str">
        <f>IF(C6&lt;&gt;0,ROUND(C6*0.24,2),"")</f>
        <v/>
      </c>
      <c r="E6" s="103" t="str">
        <f>IF(C6&lt;&gt;0,C6+D6,"")</f>
        <v/>
      </c>
      <c r="F6" s="11"/>
      <c r="G6" s="11"/>
      <c r="H6" s="11"/>
      <c r="I6" s="11"/>
    </row>
    <row r="7" spans="1:9" ht="47.25" customHeight="1" x14ac:dyDescent="0.15">
      <c r="A7" s="100">
        <v>3</v>
      </c>
      <c r="B7" s="104" t="s">
        <v>53</v>
      </c>
      <c r="C7" s="102"/>
      <c r="D7" s="103" t="str">
        <f>IF(C7&lt;&gt;0,ROUND(C7*0.24,2),"")</f>
        <v/>
      </c>
      <c r="E7" s="103" t="str">
        <f>IF(C7&lt;&gt;0,C7+D7,"")</f>
        <v/>
      </c>
      <c r="F7" s="11"/>
      <c r="G7" s="11"/>
      <c r="H7" s="11"/>
      <c r="I7" s="11"/>
    </row>
    <row r="8" spans="1:9" ht="16.5" customHeight="1" x14ac:dyDescent="0.15">
      <c r="A8" s="175" t="s">
        <v>52</v>
      </c>
      <c r="B8" s="176"/>
      <c r="C8" s="105">
        <f>SUM(C5:C7)</f>
        <v>0</v>
      </c>
      <c r="D8" s="105">
        <f>SUM(D5:D7)</f>
        <v>0</v>
      </c>
      <c r="E8" s="105">
        <f>SUM(E5:E7)</f>
        <v>0</v>
      </c>
      <c r="F8" s="11"/>
      <c r="G8" s="11"/>
      <c r="H8" s="11"/>
      <c r="I8" s="11"/>
    </row>
    <row r="9" spans="1:9" ht="10.5" customHeight="1" x14ac:dyDescent="0.2">
      <c r="A9" s="14"/>
      <c r="B9" s="106"/>
      <c r="C9" s="14"/>
      <c r="D9" s="14"/>
      <c r="E9" s="19"/>
      <c r="F9" s="10"/>
      <c r="G9" s="10"/>
      <c r="H9" s="10"/>
      <c r="I9" s="10"/>
    </row>
    <row r="10" spans="1:9" ht="12.75" x14ac:dyDescent="0.2">
      <c r="A10" s="14"/>
      <c r="B10" s="106"/>
      <c r="C10" s="14"/>
      <c r="D10" s="173" t="s">
        <v>51</v>
      </c>
      <c r="E10" s="173"/>
    </row>
    <row r="11" spans="1:9" ht="12.75" x14ac:dyDescent="0.2">
      <c r="A11" s="14"/>
      <c r="B11" s="106"/>
      <c r="C11" s="14"/>
      <c r="D11" s="14"/>
      <c r="E11" s="19"/>
    </row>
    <row r="12" spans="1:9" ht="12.75" x14ac:dyDescent="0.2">
      <c r="A12" s="14"/>
      <c r="B12" s="106"/>
      <c r="C12" s="14"/>
      <c r="D12" s="14"/>
      <c r="E12" s="19"/>
    </row>
    <row r="13" spans="1:9" ht="12.75" x14ac:dyDescent="0.2">
      <c r="A13" s="14"/>
      <c r="B13" s="106"/>
      <c r="C13" s="14"/>
      <c r="D13" s="14"/>
      <c r="E13" s="19"/>
    </row>
    <row r="14" spans="1:9" ht="12.75" x14ac:dyDescent="0.2">
      <c r="A14" s="14"/>
      <c r="B14" s="106"/>
      <c r="C14" s="14"/>
      <c r="D14" s="174" t="s">
        <v>50</v>
      </c>
      <c r="E14" s="174"/>
    </row>
    <row r="15" spans="1:9" ht="12.75" x14ac:dyDescent="0.2">
      <c r="A15" s="14"/>
      <c r="B15" s="106"/>
      <c r="C15" s="14"/>
      <c r="D15" s="14"/>
      <c r="E15" s="19"/>
    </row>
    <row r="21" spans="2:5" x14ac:dyDescent="0.15">
      <c r="B21" s="7"/>
      <c r="C21" s="8"/>
      <c r="E21" s="7"/>
    </row>
    <row r="22" spans="2:5" x14ac:dyDescent="0.15">
      <c r="B22" s="7"/>
      <c r="C22" s="8"/>
      <c r="E22" s="7"/>
    </row>
    <row r="23" spans="2:5" x14ac:dyDescent="0.15">
      <c r="B23" s="7"/>
      <c r="C23" s="8"/>
      <c r="E23" s="7"/>
    </row>
  </sheetData>
  <mergeCells count="6">
    <mergeCell ref="A1:E1"/>
    <mergeCell ref="D10:E10"/>
    <mergeCell ref="D14:E14"/>
    <mergeCell ref="A2:E2"/>
    <mergeCell ref="A8:B8"/>
    <mergeCell ref="A3:E3"/>
  </mergeCells>
  <printOptions horizontalCentered="1"/>
  <pageMargins left="0.70866141732283472" right="0.70866141732283472" top="0.74803149606299213" bottom="0.74803149606299213"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9"/>
  <sheetViews>
    <sheetView view="pageBreakPreview" zoomScale="85" zoomScaleNormal="100" zoomScaleSheetLayoutView="85" workbookViewId="0">
      <selection activeCell="H89" sqref="H89"/>
    </sheetView>
  </sheetViews>
  <sheetFormatPr defaultColWidth="9" defaultRowHeight="12.75" x14ac:dyDescent="0.2"/>
  <cols>
    <col min="1" max="1" width="4.140625" style="14" customWidth="1"/>
    <col min="2" max="2" width="11" style="19" customWidth="1"/>
    <col min="3" max="3" width="7.85546875" style="18" customWidth="1"/>
    <col min="4" max="4" width="32.85546875" style="17" customWidth="1"/>
    <col min="5" max="5" width="9.5703125" style="14" customWidth="1"/>
    <col min="6" max="6" width="10.5703125" style="14" customWidth="1"/>
    <col min="7" max="8" width="9" style="15" customWidth="1"/>
    <col min="9" max="9" width="12.85546875" style="15" customWidth="1"/>
    <col min="10" max="10" width="11.85546875" style="16" customWidth="1"/>
    <col min="11" max="11" width="12.7109375" style="15" customWidth="1"/>
    <col min="12" max="16384" width="9" style="14"/>
  </cols>
  <sheetData>
    <row r="1" spans="1:12" ht="15" thickBot="1" x14ac:dyDescent="0.25">
      <c r="A1" s="197" t="s">
        <v>18</v>
      </c>
      <c r="B1" s="198"/>
      <c r="C1" s="198"/>
      <c r="D1" s="198"/>
      <c r="E1" s="198"/>
      <c r="F1" s="198"/>
      <c r="G1" s="198"/>
      <c r="H1" s="198"/>
      <c r="I1" s="198"/>
      <c r="J1" s="198"/>
      <c r="K1" s="199"/>
    </row>
    <row r="2" spans="1:12" ht="15" thickBot="1" x14ac:dyDescent="0.25">
      <c r="A2" s="197" t="s">
        <v>42</v>
      </c>
      <c r="B2" s="198"/>
      <c r="C2" s="198"/>
      <c r="D2" s="198"/>
      <c r="E2" s="198"/>
      <c r="F2" s="198"/>
      <c r="G2" s="198"/>
      <c r="H2" s="198"/>
      <c r="I2" s="198"/>
      <c r="J2" s="198"/>
      <c r="K2" s="199"/>
    </row>
    <row r="3" spans="1:12" ht="15" thickBot="1" x14ac:dyDescent="0.25">
      <c r="A3" s="200" t="s">
        <v>437</v>
      </c>
      <c r="B3" s="201"/>
      <c r="C3" s="201"/>
      <c r="D3" s="201"/>
      <c r="E3" s="201"/>
      <c r="F3" s="201"/>
      <c r="G3" s="201"/>
      <c r="H3" s="201"/>
      <c r="I3" s="201"/>
      <c r="J3" s="201"/>
      <c r="K3" s="202"/>
    </row>
    <row r="4" spans="1:12" s="18" customFormat="1" ht="19.5" customHeight="1" x14ac:dyDescent="0.2">
      <c r="A4" s="188" t="s">
        <v>436</v>
      </c>
      <c r="B4" s="189"/>
      <c r="C4" s="189"/>
      <c r="D4" s="189"/>
      <c r="E4" s="189"/>
      <c r="F4" s="189"/>
      <c r="G4" s="189"/>
      <c r="H4" s="190"/>
      <c r="I4" s="192">
        <v>0.24</v>
      </c>
      <c r="J4" s="193"/>
      <c r="K4" s="194"/>
      <c r="L4" s="54"/>
    </row>
    <row r="5" spans="1:12" s="19" customFormat="1" ht="50.25" customHeight="1" x14ac:dyDescent="0.2">
      <c r="A5" s="67" t="s">
        <v>435</v>
      </c>
      <c r="B5" s="68" t="s">
        <v>434</v>
      </c>
      <c r="C5" s="68" t="s">
        <v>0</v>
      </c>
      <c r="D5" s="68" t="s">
        <v>433</v>
      </c>
      <c r="E5" s="68" t="s">
        <v>432</v>
      </c>
      <c r="F5" s="69" t="s">
        <v>1</v>
      </c>
      <c r="G5" s="69" t="s">
        <v>431</v>
      </c>
      <c r="H5" s="68" t="s">
        <v>430</v>
      </c>
      <c r="I5" s="68" t="s">
        <v>49</v>
      </c>
      <c r="J5" s="68" t="s">
        <v>2</v>
      </c>
      <c r="K5" s="68" t="s">
        <v>3</v>
      </c>
    </row>
    <row r="6" spans="1:12" ht="12.75" customHeight="1" x14ac:dyDescent="0.2">
      <c r="A6" s="183" t="s">
        <v>429</v>
      </c>
      <c r="B6" s="182" t="s">
        <v>428</v>
      </c>
      <c r="C6" s="43" t="s">
        <v>427</v>
      </c>
      <c r="D6" s="53" t="s">
        <v>426</v>
      </c>
      <c r="E6" s="52" t="s">
        <v>425</v>
      </c>
      <c r="F6" s="49"/>
      <c r="G6" s="48"/>
      <c r="H6" s="29">
        <v>2</v>
      </c>
      <c r="I6" s="51" t="str">
        <f t="shared" ref="I6:I11" si="0">IF(F6=0,"",G6*F6)</f>
        <v/>
      </c>
      <c r="J6" s="30" t="str">
        <f t="shared" ref="J6:J11" si="1">IF(F6&lt;&gt;0,I6*$I$4,"")</f>
        <v/>
      </c>
      <c r="K6" s="51" t="str">
        <f t="shared" ref="K6:K11" si="2">IF(F6&lt;&gt;"",I6+J6,"")</f>
        <v/>
      </c>
    </row>
    <row r="7" spans="1:12" x14ac:dyDescent="0.2">
      <c r="A7" s="183"/>
      <c r="B7" s="182"/>
      <c r="C7" s="43" t="s">
        <v>424</v>
      </c>
      <c r="D7" s="53" t="s">
        <v>423</v>
      </c>
      <c r="E7" s="52" t="s">
        <v>414</v>
      </c>
      <c r="F7" s="49"/>
      <c r="G7" s="48"/>
      <c r="H7" s="29" t="s">
        <v>385</v>
      </c>
      <c r="I7" s="51" t="str">
        <f t="shared" si="0"/>
        <v/>
      </c>
      <c r="J7" s="30" t="str">
        <f t="shared" si="1"/>
        <v/>
      </c>
      <c r="K7" s="51" t="str">
        <f t="shared" si="2"/>
        <v/>
      </c>
    </row>
    <row r="8" spans="1:12" x14ac:dyDescent="0.2">
      <c r="A8" s="183"/>
      <c r="B8" s="182"/>
      <c r="C8" s="43" t="s">
        <v>422</v>
      </c>
      <c r="D8" s="53" t="s">
        <v>421</v>
      </c>
      <c r="E8" s="52" t="s">
        <v>414</v>
      </c>
      <c r="F8" s="49"/>
      <c r="G8" s="48"/>
      <c r="H8" s="29" t="s">
        <v>385</v>
      </c>
      <c r="I8" s="51" t="str">
        <f t="shared" si="0"/>
        <v/>
      </c>
      <c r="J8" s="30" t="str">
        <f t="shared" si="1"/>
        <v/>
      </c>
      <c r="K8" s="51" t="str">
        <f t="shared" si="2"/>
        <v/>
      </c>
    </row>
    <row r="9" spans="1:12" x14ac:dyDescent="0.2">
      <c r="A9" s="183"/>
      <c r="B9" s="182"/>
      <c r="C9" s="43" t="s">
        <v>420</v>
      </c>
      <c r="D9" s="53" t="s">
        <v>419</v>
      </c>
      <c r="E9" s="52" t="s">
        <v>414</v>
      </c>
      <c r="F9" s="49"/>
      <c r="G9" s="48"/>
      <c r="H9" s="29" t="s">
        <v>385</v>
      </c>
      <c r="I9" s="51" t="str">
        <f t="shared" si="0"/>
        <v/>
      </c>
      <c r="J9" s="30" t="str">
        <f t="shared" si="1"/>
        <v/>
      </c>
      <c r="K9" s="51" t="str">
        <f t="shared" si="2"/>
        <v/>
      </c>
    </row>
    <row r="10" spans="1:12" x14ac:dyDescent="0.2">
      <c r="A10" s="183"/>
      <c r="B10" s="182"/>
      <c r="C10" s="43" t="s">
        <v>418</v>
      </c>
      <c r="D10" s="53" t="s">
        <v>417</v>
      </c>
      <c r="E10" s="52" t="s">
        <v>414</v>
      </c>
      <c r="F10" s="49"/>
      <c r="G10" s="48"/>
      <c r="H10" s="29" t="s">
        <v>385</v>
      </c>
      <c r="I10" s="51" t="str">
        <f t="shared" si="0"/>
        <v/>
      </c>
      <c r="J10" s="30" t="str">
        <f t="shared" si="1"/>
        <v/>
      </c>
      <c r="K10" s="51" t="str">
        <f t="shared" si="2"/>
        <v/>
      </c>
    </row>
    <row r="11" spans="1:12" x14ac:dyDescent="0.2">
      <c r="A11" s="183"/>
      <c r="B11" s="182"/>
      <c r="C11" s="43" t="s">
        <v>416</v>
      </c>
      <c r="D11" s="53" t="s">
        <v>415</v>
      </c>
      <c r="E11" s="52" t="s">
        <v>414</v>
      </c>
      <c r="F11" s="49"/>
      <c r="G11" s="48"/>
      <c r="H11" s="29" t="s">
        <v>385</v>
      </c>
      <c r="I11" s="51" t="str">
        <f t="shared" si="0"/>
        <v/>
      </c>
      <c r="J11" s="30" t="str">
        <f t="shared" si="1"/>
        <v/>
      </c>
      <c r="K11" s="51" t="str">
        <f t="shared" si="2"/>
        <v/>
      </c>
    </row>
    <row r="12" spans="1:12" x14ac:dyDescent="0.2">
      <c r="A12" s="179" t="s">
        <v>43</v>
      </c>
      <c r="B12" s="180"/>
      <c r="C12" s="180"/>
      <c r="D12" s="180"/>
      <c r="E12" s="180"/>
      <c r="F12" s="180"/>
      <c r="G12" s="180"/>
      <c r="H12" s="181"/>
      <c r="I12" s="70">
        <f>SUM(I6:I11)</f>
        <v>0</v>
      </c>
      <c r="J12" s="71">
        <f>SUM(J6:J11)</f>
        <v>0</v>
      </c>
      <c r="K12" s="70">
        <f>SUM(K6:K11)</f>
        <v>0</v>
      </c>
    </row>
    <row r="13" spans="1:12" ht="12.75" customHeight="1" x14ac:dyDescent="0.2">
      <c r="A13" s="183" t="s">
        <v>413</v>
      </c>
      <c r="B13" s="182" t="s">
        <v>412</v>
      </c>
      <c r="C13" s="41" t="s">
        <v>411</v>
      </c>
      <c r="D13" s="40" t="s">
        <v>410</v>
      </c>
      <c r="E13" s="50" t="s">
        <v>170</v>
      </c>
      <c r="F13" s="49"/>
      <c r="G13" s="48"/>
      <c r="H13" s="47">
        <v>20</v>
      </c>
      <c r="I13" s="47" t="str">
        <f t="shared" ref="I13:I26" si="3">IF(F13=0,"",G13*F13)</f>
        <v/>
      </c>
      <c r="J13" s="30" t="str">
        <f t="shared" ref="J13:J26" si="4">IF(F13&lt;&gt;0,I13*$I$4,"")</f>
        <v/>
      </c>
      <c r="K13" s="47" t="str">
        <f t="shared" ref="K13:K26" si="5">IF(F13&lt;&gt;"",I13+J13,"")</f>
        <v/>
      </c>
    </row>
    <row r="14" spans="1:12" x14ac:dyDescent="0.2">
      <c r="A14" s="183"/>
      <c r="B14" s="182"/>
      <c r="C14" s="41" t="s">
        <v>409</v>
      </c>
      <c r="D14" s="40" t="s">
        <v>408</v>
      </c>
      <c r="E14" s="50" t="s">
        <v>170</v>
      </c>
      <c r="F14" s="49"/>
      <c r="G14" s="48"/>
      <c r="H14" s="47">
        <v>120</v>
      </c>
      <c r="I14" s="51" t="str">
        <f t="shared" si="3"/>
        <v/>
      </c>
      <c r="J14" s="30" t="str">
        <f t="shared" si="4"/>
        <v/>
      </c>
      <c r="K14" s="47" t="str">
        <f t="shared" si="5"/>
        <v/>
      </c>
    </row>
    <row r="15" spans="1:12" x14ac:dyDescent="0.2">
      <c r="A15" s="183"/>
      <c r="B15" s="182"/>
      <c r="C15" s="41" t="s">
        <v>407</v>
      </c>
      <c r="D15" s="40" t="s">
        <v>406</v>
      </c>
      <c r="E15" s="50" t="s">
        <v>170</v>
      </c>
      <c r="F15" s="49"/>
      <c r="G15" s="48"/>
      <c r="H15" s="47">
        <v>85</v>
      </c>
      <c r="I15" s="47" t="str">
        <f t="shared" si="3"/>
        <v/>
      </c>
      <c r="J15" s="30" t="str">
        <f t="shared" si="4"/>
        <v/>
      </c>
      <c r="K15" s="47" t="str">
        <f t="shared" si="5"/>
        <v/>
      </c>
    </row>
    <row r="16" spans="1:12" ht="21" x14ac:dyDescent="0.2">
      <c r="A16" s="183"/>
      <c r="B16" s="182"/>
      <c r="C16" s="41" t="s">
        <v>405</v>
      </c>
      <c r="D16" s="40" t="s">
        <v>404</v>
      </c>
      <c r="E16" s="50" t="s">
        <v>170</v>
      </c>
      <c r="F16" s="49"/>
      <c r="G16" s="48"/>
      <c r="H16" s="47">
        <v>35</v>
      </c>
      <c r="I16" s="47" t="str">
        <f t="shared" si="3"/>
        <v/>
      </c>
      <c r="J16" s="30" t="str">
        <f t="shared" si="4"/>
        <v/>
      </c>
      <c r="K16" s="47" t="str">
        <f t="shared" si="5"/>
        <v/>
      </c>
    </row>
    <row r="17" spans="1:11" x14ac:dyDescent="0.2">
      <c r="A17" s="183"/>
      <c r="B17" s="182"/>
      <c r="C17" s="41" t="s">
        <v>403</v>
      </c>
      <c r="D17" s="40" t="s">
        <v>402</v>
      </c>
      <c r="E17" s="50" t="s">
        <v>382</v>
      </c>
      <c r="F17" s="49"/>
      <c r="G17" s="48"/>
      <c r="H17" s="47">
        <v>18</v>
      </c>
      <c r="I17" s="47" t="str">
        <f t="shared" si="3"/>
        <v/>
      </c>
      <c r="J17" s="30" t="str">
        <f t="shared" si="4"/>
        <v/>
      </c>
      <c r="K17" s="47" t="str">
        <f t="shared" si="5"/>
        <v/>
      </c>
    </row>
    <row r="18" spans="1:11" x14ac:dyDescent="0.2">
      <c r="A18" s="183"/>
      <c r="B18" s="182"/>
      <c r="C18" s="41" t="s">
        <v>401</v>
      </c>
      <c r="D18" s="40" t="s">
        <v>400</v>
      </c>
      <c r="E18" s="50" t="s">
        <v>94</v>
      </c>
      <c r="F18" s="49"/>
      <c r="G18" s="48"/>
      <c r="H18" s="47">
        <v>15</v>
      </c>
      <c r="I18" s="47" t="str">
        <f t="shared" si="3"/>
        <v/>
      </c>
      <c r="J18" s="30" t="str">
        <f t="shared" si="4"/>
        <v/>
      </c>
      <c r="K18" s="47" t="str">
        <f t="shared" si="5"/>
        <v/>
      </c>
    </row>
    <row r="19" spans="1:11" x14ac:dyDescent="0.2">
      <c r="A19" s="183"/>
      <c r="B19" s="182"/>
      <c r="C19" s="41" t="s">
        <v>399</v>
      </c>
      <c r="D19" s="40" t="s">
        <v>398</v>
      </c>
      <c r="E19" s="50" t="s">
        <v>382</v>
      </c>
      <c r="F19" s="49"/>
      <c r="G19" s="48"/>
      <c r="H19" s="47">
        <v>12</v>
      </c>
      <c r="I19" s="47" t="str">
        <f t="shared" si="3"/>
        <v/>
      </c>
      <c r="J19" s="30" t="str">
        <f t="shared" si="4"/>
        <v/>
      </c>
      <c r="K19" s="47" t="str">
        <f t="shared" si="5"/>
        <v/>
      </c>
    </row>
    <row r="20" spans="1:11" x14ac:dyDescent="0.2">
      <c r="A20" s="183"/>
      <c r="B20" s="182"/>
      <c r="C20" s="41" t="s">
        <v>397</v>
      </c>
      <c r="D20" s="40" t="s">
        <v>396</v>
      </c>
      <c r="E20" s="50" t="s">
        <v>382</v>
      </c>
      <c r="F20" s="49"/>
      <c r="G20" s="48"/>
      <c r="H20" s="47">
        <v>33</v>
      </c>
      <c r="I20" s="47" t="str">
        <f t="shared" si="3"/>
        <v/>
      </c>
      <c r="J20" s="30" t="str">
        <f t="shared" si="4"/>
        <v/>
      </c>
      <c r="K20" s="47" t="str">
        <f t="shared" si="5"/>
        <v/>
      </c>
    </row>
    <row r="21" spans="1:11" x14ac:dyDescent="0.2">
      <c r="A21" s="183"/>
      <c r="B21" s="182"/>
      <c r="C21" s="41" t="s">
        <v>395</v>
      </c>
      <c r="D21" s="40" t="s">
        <v>394</v>
      </c>
      <c r="E21" s="50" t="s">
        <v>382</v>
      </c>
      <c r="F21" s="49"/>
      <c r="G21" s="48"/>
      <c r="H21" s="47">
        <v>30</v>
      </c>
      <c r="I21" s="47" t="str">
        <f t="shared" si="3"/>
        <v/>
      </c>
      <c r="J21" s="30" t="str">
        <f t="shared" si="4"/>
        <v/>
      </c>
      <c r="K21" s="47" t="str">
        <f t="shared" si="5"/>
        <v/>
      </c>
    </row>
    <row r="22" spans="1:11" x14ac:dyDescent="0.2">
      <c r="A22" s="183"/>
      <c r="B22" s="182"/>
      <c r="C22" s="41" t="s">
        <v>393</v>
      </c>
      <c r="D22" s="40" t="s">
        <v>392</v>
      </c>
      <c r="E22" s="50" t="s">
        <v>382</v>
      </c>
      <c r="F22" s="49"/>
      <c r="G22" s="48"/>
      <c r="H22" s="47">
        <v>25</v>
      </c>
      <c r="I22" s="47" t="str">
        <f t="shared" si="3"/>
        <v/>
      </c>
      <c r="J22" s="30" t="str">
        <f t="shared" si="4"/>
        <v/>
      </c>
      <c r="K22" s="47" t="str">
        <f t="shared" si="5"/>
        <v/>
      </c>
    </row>
    <row r="23" spans="1:11" ht="21" x14ac:dyDescent="0.2">
      <c r="A23" s="183"/>
      <c r="B23" s="182"/>
      <c r="C23" s="41" t="s">
        <v>391</v>
      </c>
      <c r="D23" s="40" t="s">
        <v>390</v>
      </c>
      <c r="E23" s="50" t="s">
        <v>382</v>
      </c>
      <c r="F23" s="49"/>
      <c r="G23" s="48"/>
      <c r="H23" s="47">
        <v>45</v>
      </c>
      <c r="I23" s="47" t="str">
        <f t="shared" si="3"/>
        <v/>
      </c>
      <c r="J23" s="30" t="str">
        <f t="shared" si="4"/>
        <v/>
      </c>
      <c r="K23" s="47" t="str">
        <f t="shared" si="5"/>
        <v/>
      </c>
    </row>
    <row r="24" spans="1:11" x14ac:dyDescent="0.2">
      <c r="A24" s="183"/>
      <c r="B24" s="182"/>
      <c r="C24" s="41" t="s">
        <v>389</v>
      </c>
      <c r="D24" s="40" t="s">
        <v>388</v>
      </c>
      <c r="E24" s="50" t="s">
        <v>382</v>
      </c>
      <c r="F24" s="49"/>
      <c r="G24" s="48"/>
      <c r="H24" s="47" t="s">
        <v>385</v>
      </c>
      <c r="I24" s="47" t="str">
        <f t="shared" si="3"/>
        <v/>
      </c>
      <c r="J24" s="30" t="str">
        <f t="shared" si="4"/>
        <v/>
      </c>
      <c r="K24" s="47" t="str">
        <f t="shared" si="5"/>
        <v/>
      </c>
    </row>
    <row r="25" spans="1:11" x14ac:dyDescent="0.2">
      <c r="A25" s="183"/>
      <c r="B25" s="182"/>
      <c r="C25" s="41" t="s">
        <v>387</v>
      </c>
      <c r="D25" s="40" t="s">
        <v>386</v>
      </c>
      <c r="E25" s="50" t="s">
        <v>382</v>
      </c>
      <c r="F25" s="49"/>
      <c r="G25" s="48"/>
      <c r="H25" s="47" t="s">
        <v>385</v>
      </c>
      <c r="I25" s="47" t="str">
        <f t="shared" si="3"/>
        <v/>
      </c>
      <c r="J25" s="30" t="str">
        <f t="shared" si="4"/>
        <v/>
      </c>
      <c r="K25" s="47" t="str">
        <f t="shared" si="5"/>
        <v/>
      </c>
    </row>
    <row r="26" spans="1:11" x14ac:dyDescent="0.2">
      <c r="A26" s="183"/>
      <c r="B26" s="182"/>
      <c r="C26" s="41" t="s">
        <v>384</v>
      </c>
      <c r="D26" s="40" t="s">
        <v>383</v>
      </c>
      <c r="E26" s="50" t="s">
        <v>382</v>
      </c>
      <c r="F26" s="49"/>
      <c r="G26" s="48"/>
      <c r="H26" s="47">
        <v>8</v>
      </c>
      <c r="I26" s="47" t="str">
        <f t="shared" si="3"/>
        <v/>
      </c>
      <c r="J26" s="30" t="str">
        <f t="shared" si="4"/>
        <v/>
      </c>
      <c r="K26" s="47" t="str">
        <f t="shared" si="5"/>
        <v/>
      </c>
    </row>
    <row r="27" spans="1:11" s="28" customFormat="1" x14ac:dyDescent="0.2">
      <c r="A27" s="179" t="s">
        <v>44</v>
      </c>
      <c r="B27" s="180"/>
      <c r="C27" s="180"/>
      <c r="D27" s="180"/>
      <c r="E27" s="180"/>
      <c r="F27" s="180"/>
      <c r="G27" s="180"/>
      <c r="H27" s="181"/>
      <c r="I27" s="70">
        <f>SUM(I13:I26)</f>
        <v>0</v>
      </c>
      <c r="J27" s="71">
        <f>SUM(J13:J26)</f>
        <v>0</v>
      </c>
      <c r="K27" s="70">
        <f>SUM(K13:K26)</f>
        <v>0</v>
      </c>
    </row>
    <row r="28" spans="1:11" ht="12.75" customHeight="1" x14ac:dyDescent="0.2">
      <c r="A28" s="183" t="s">
        <v>381</v>
      </c>
      <c r="B28" s="182" t="s">
        <v>380</v>
      </c>
      <c r="C28" s="43" t="s">
        <v>379</v>
      </c>
      <c r="D28" s="42" t="s">
        <v>378</v>
      </c>
      <c r="E28" s="33" t="s">
        <v>337</v>
      </c>
      <c r="F28" s="38"/>
      <c r="G28" s="37"/>
      <c r="H28" s="29">
        <v>7</v>
      </c>
      <c r="I28" s="29" t="str">
        <f t="shared" ref="I28:I42" si="6">IF(F28=0,"",G28*F28)</f>
        <v/>
      </c>
      <c r="J28" s="30" t="str">
        <f t="shared" ref="J28:J42" si="7">IF(F28&lt;&gt;0,I28*$I$4,"")</f>
        <v/>
      </c>
      <c r="K28" s="29" t="str">
        <f t="shared" ref="K28:K42" si="8">IF(F28&lt;&gt;"",I28+J28,"")</f>
        <v/>
      </c>
    </row>
    <row r="29" spans="1:11" x14ac:dyDescent="0.2">
      <c r="A29" s="183"/>
      <c r="B29" s="182"/>
      <c r="C29" s="43" t="s">
        <v>377</v>
      </c>
      <c r="D29" s="42" t="s">
        <v>376</v>
      </c>
      <c r="E29" s="33" t="s">
        <v>337</v>
      </c>
      <c r="F29" s="38"/>
      <c r="G29" s="37"/>
      <c r="H29" s="29">
        <v>12</v>
      </c>
      <c r="I29" s="29" t="str">
        <f t="shared" si="6"/>
        <v/>
      </c>
      <c r="J29" s="30" t="str">
        <f t="shared" si="7"/>
        <v/>
      </c>
      <c r="K29" s="29" t="str">
        <f t="shared" si="8"/>
        <v/>
      </c>
    </row>
    <row r="30" spans="1:11" x14ac:dyDescent="0.2">
      <c r="A30" s="183"/>
      <c r="B30" s="182"/>
      <c r="C30" s="43" t="s">
        <v>375</v>
      </c>
      <c r="D30" s="42" t="s">
        <v>374</v>
      </c>
      <c r="E30" s="33" t="s">
        <v>337</v>
      </c>
      <c r="F30" s="38"/>
      <c r="G30" s="37"/>
      <c r="H30" s="29">
        <v>22</v>
      </c>
      <c r="I30" s="29" t="str">
        <f t="shared" si="6"/>
        <v/>
      </c>
      <c r="J30" s="30" t="str">
        <f t="shared" si="7"/>
        <v/>
      </c>
      <c r="K30" s="29" t="str">
        <f t="shared" si="8"/>
        <v/>
      </c>
    </row>
    <row r="31" spans="1:11" x14ac:dyDescent="0.2">
      <c r="A31" s="183"/>
      <c r="B31" s="182"/>
      <c r="C31" s="43" t="s">
        <v>373</v>
      </c>
      <c r="D31" s="42" t="s">
        <v>372</v>
      </c>
      <c r="E31" s="33" t="s">
        <v>337</v>
      </c>
      <c r="F31" s="38"/>
      <c r="G31" s="37"/>
      <c r="H31" s="29">
        <v>5</v>
      </c>
      <c r="I31" s="29" t="str">
        <f t="shared" si="6"/>
        <v/>
      </c>
      <c r="J31" s="30" t="str">
        <f t="shared" si="7"/>
        <v/>
      </c>
      <c r="K31" s="29" t="str">
        <f t="shared" si="8"/>
        <v/>
      </c>
    </row>
    <row r="32" spans="1:11" x14ac:dyDescent="0.2">
      <c r="A32" s="183"/>
      <c r="B32" s="182"/>
      <c r="C32" s="43" t="s">
        <v>371</v>
      </c>
      <c r="D32" s="42" t="s">
        <v>370</v>
      </c>
      <c r="E32" s="33" t="s">
        <v>337</v>
      </c>
      <c r="F32" s="38"/>
      <c r="G32" s="37"/>
      <c r="H32" s="29">
        <v>16</v>
      </c>
      <c r="I32" s="29" t="str">
        <f t="shared" si="6"/>
        <v/>
      </c>
      <c r="J32" s="30" t="str">
        <f t="shared" si="7"/>
        <v/>
      </c>
      <c r="K32" s="29" t="str">
        <f t="shared" si="8"/>
        <v/>
      </c>
    </row>
    <row r="33" spans="1:11" x14ac:dyDescent="0.2">
      <c r="A33" s="183"/>
      <c r="B33" s="182"/>
      <c r="C33" s="43" t="s">
        <v>369</v>
      </c>
      <c r="D33" s="42" t="s">
        <v>368</v>
      </c>
      <c r="E33" s="33" t="s">
        <v>337</v>
      </c>
      <c r="F33" s="38"/>
      <c r="G33" s="37"/>
      <c r="H33" s="29">
        <v>20</v>
      </c>
      <c r="I33" s="29" t="str">
        <f t="shared" si="6"/>
        <v/>
      </c>
      <c r="J33" s="30" t="str">
        <f t="shared" si="7"/>
        <v/>
      </c>
      <c r="K33" s="29" t="str">
        <f t="shared" si="8"/>
        <v/>
      </c>
    </row>
    <row r="34" spans="1:11" ht="34.700000000000003" customHeight="1" x14ac:dyDescent="0.2">
      <c r="A34" s="183"/>
      <c r="B34" s="185" t="s">
        <v>367</v>
      </c>
      <c r="C34" s="46" t="s">
        <v>366</v>
      </c>
      <c r="D34" s="45" t="s">
        <v>365</v>
      </c>
      <c r="E34" s="33" t="s">
        <v>337</v>
      </c>
      <c r="F34" s="38"/>
      <c r="G34" s="37"/>
      <c r="H34" s="29">
        <v>350</v>
      </c>
      <c r="I34" s="29" t="str">
        <f t="shared" si="6"/>
        <v/>
      </c>
      <c r="J34" s="30" t="str">
        <f t="shared" si="7"/>
        <v/>
      </c>
      <c r="K34" s="29" t="str">
        <f t="shared" si="8"/>
        <v/>
      </c>
    </row>
    <row r="35" spans="1:11" ht="21" x14ac:dyDescent="0.2">
      <c r="A35" s="183"/>
      <c r="B35" s="185"/>
      <c r="C35" s="46" t="s">
        <v>364</v>
      </c>
      <c r="D35" s="45" t="s">
        <v>363</v>
      </c>
      <c r="E35" s="33" t="s">
        <v>337</v>
      </c>
      <c r="F35" s="38"/>
      <c r="G35" s="37"/>
      <c r="H35" s="29">
        <v>320</v>
      </c>
      <c r="I35" s="29" t="str">
        <f t="shared" si="6"/>
        <v/>
      </c>
      <c r="J35" s="30" t="str">
        <f t="shared" si="7"/>
        <v/>
      </c>
      <c r="K35" s="29" t="str">
        <f t="shared" si="8"/>
        <v/>
      </c>
    </row>
    <row r="36" spans="1:11" x14ac:dyDescent="0.2">
      <c r="A36" s="183"/>
      <c r="B36" s="185"/>
      <c r="C36" s="43" t="s">
        <v>362</v>
      </c>
      <c r="D36" s="40" t="s">
        <v>361</v>
      </c>
      <c r="E36" s="33" t="s">
        <v>89</v>
      </c>
      <c r="F36" s="38"/>
      <c r="G36" s="37"/>
      <c r="H36" s="29">
        <v>130</v>
      </c>
      <c r="I36" s="29" t="str">
        <f t="shared" si="6"/>
        <v/>
      </c>
      <c r="J36" s="30" t="str">
        <f t="shared" si="7"/>
        <v/>
      </c>
      <c r="K36" s="29" t="str">
        <f t="shared" si="8"/>
        <v/>
      </c>
    </row>
    <row r="37" spans="1:11" x14ac:dyDescent="0.2">
      <c r="A37" s="183"/>
      <c r="B37" s="185"/>
      <c r="C37" s="43" t="s">
        <v>360</v>
      </c>
      <c r="D37" s="40" t="s">
        <v>359</v>
      </c>
      <c r="E37" s="33" t="s">
        <v>89</v>
      </c>
      <c r="F37" s="38"/>
      <c r="G37" s="37"/>
      <c r="H37" s="29">
        <v>20</v>
      </c>
      <c r="I37" s="29" t="str">
        <f t="shared" si="6"/>
        <v/>
      </c>
      <c r="J37" s="30" t="str">
        <f t="shared" si="7"/>
        <v/>
      </c>
      <c r="K37" s="29" t="str">
        <f t="shared" si="8"/>
        <v/>
      </c>
    </row>
    <row r="38" spans="1:11" x14ac:dyDescent="0.2">
      <c r="A38" s="183"/>
      <c r="B38" s="185"/>
      <c r="C38" s="43" t="s">
        <v>358</v>
      </c>
      <c r="D38" s="40" t="s">
        <v>357</v>
      </c>
      <c r="E38" s="33" t="s">
        <v>89</v>
      </c>
      <c r="F38" s="38"/>
      <c r="G38" s="37"/>
      <c r="H38" s="29">
        <v>30</v>
      </c>
      <c r="I38" s="29" t="str">
        <f t="shared" si="6"/>
        <v/>
      </c>
      <c r="J38" s="30" t="str">
        <f t="shared" si="7"/>
        <v/>
      </c>
      <c r="K38" s="29" t="str">
        <f t="shared" si="8"/>
        <v/>
      </c>
    </row>
    <row r="39" spans="1:11" x14ac:dyDescent="0.2">
      <c r="A39" s="183"/>
      <c r="B39" s="185"/>
      <c r="C39" s="43" t="s">
        <v>356</v>
      </c>
      <c r="D39" s="40" t="s">
        <v>355</v>
      </c>
      <c r="E39" s="33" t="s">
        <v>170</v>
      </c>
      <c r="F39" s="38"/>
      <c r="G39" s="37"/>
      <c r="H39" s="29">
        <v>15</v>
      </c>
      <c r="I39" s="29" t="str">
        <f t="shared" si="6"/>
        <v/>
      </c>
      <c r="J39" s="30" t="str">
        <f t="shared" si="7"/>
        <v/>
      </c>
      <c r="K39" s="29" t="str">
        <f t="shared" si="8"/>
        <v/>
      </c>
    </row>
    <row r="40" spans="1:11" x14ac:dyDescent="0.2">
      <c r="A40" s="183"/>
      <c r="B40" s="185"/>
      <c r="C40" s="43" t="s">
        <v>354</v>
      </c>
      <c r="D40" s="40" t="s">
        <v>353</v>
      </c>
      <c r="E40" s="33" t="s">
        <v>170</v>
      </c>
      <c r="F40" s="38"/>
      <c r="G40" s="37"/>
      <c r="H40" s="29">
        <v>20</v>
      </c>
      <c r="I40" s="29" t="str">
        <f t="shared" si="6"/>
        <v/>
      </c>
      <c r="J40" s="30" t="str">
        <f t="shared" si="7"/>
        <v/>
      </c>
      <c r="K40" s="29" t="str">
        <f t="shared" si="8"/>
        <v/>
      </c>
    </row>
    <row r="41" spans="1:11" x14ac:dyDescent="0.2">
      <c r="A41" s="183"/>
      <c r="B41" s="185"/>
      <c r="C41" s="43" t="s">
        <v>352</v>
      </c>
      <c r="D41" s="40" t="s">
        <v>351</v>
      </c>
      <c r="E41" s="33" t="s">
        <v>337</v>
      </c>
      <c r="F41" s="38"/>
      <c r="G41" s="37"/>
      <c r="H41" s="29">
        <v>350</v>
      </c>
      <c r="I41" s="29" t="str">
        <f t="shared" si="6"/>
        <v/>
      </c>
      <c r="J41" s="30" t="str">
        <f t="shared" si="7"/>
        <v/>
      </c>
      <c r="K41" s="29" t="str">
        <f t="shared" si="8"/>
        <v/>
      </c>
    </row>
    <row r="42" spans="1:11" x14ac:dyDescent="0.2">
      <c r="A42" s="183"/>
      <c r="B42" s="185"/>
      <c r="C42" s="43" t="s">
        <v>350</v>
      </c>
      <c r="D42" s="40" t="s">
        <v>349</v>
      </c>
      <c r="E42" s="33" t="s">
        <v>89</v>
      </c>
      <c r="F42" s="38"/>
      <c r="G42" s="37"/>
      <c r="H42" s="29">
        <v>100</v>
      </c>
      <c r="I42" s="29" t="str">
        <f t="shared" si="6"/>
        <v/>
      </c>
      <c r="J42" s="30" t="str">
        <f t="shared" si="7"/>
        <v/>
      </c>
      <c r="K42" s="29" t="str">
        <f t="shared" si="8"/>
        <v/>
      </c>
    </row>
    <row r="43" spans="1:11" s="28" customFormat="1" x14ac:dyDescent="0.2">
      <c r="A43" s="179" t="s">
        <v>348</v>
      </c>
      <c r="B43" s="180"/>
      <c r="C43" s="180"/>
      <c r="D43" s="180"/>
      <c r="E43" s="180"/>
      <c r="F43" s="180"/>
      <c r="G43" s="180"/>
      <c r="H43" s="181"/>
      <c r="I43" s="72">
        <f>SUM(I28:I42)</f>
        <v>0</v>
      </c>
      <c r="J43" s="72">
        <f>SUM(J28:J42)</f>
        <v>0</v>
      </c>
      <c r="K43" s="72">
        <f>SUM(K28:K42)</f>
        <v>0</v>
      </c>
    </row>
    <row r="44" spans="1:11" ht="12.75" customHeight="1" x14ac:dyDescent="0.2">
      <c r="A44" s="183" t="s">
        <v>347</v>
      </c>
      <c r="B44" s="185" t="s">
        <v>346</v>
      </c>
      <c r="C44" s="43" t="s">
        <v>345</v>
      </c>
      <c r="D44" s="42" t="s">
        <v>344</v>
      </c>
      <c r="E44" s="33" t="s">
        <v>89</v>
      </c>
      <c r="F44" s="38"/>
      <c r="G44" s="37"/>
      <c r="H44" s="29">
        <v>120</v>
      </c>
      <c r="I44" s="29" t="str">
        <f t="shared" ref="I44:I80" si="9">IF(F44=0,"",G44*F44)</f>
        <v/>
      </c>
      <c r="J44" s="30" t="str">
        <f t="shared" ref="J44:J80" si="10">IF(F44&lt;&gt;0,I44*$I$4,"")</f>
        <v/>
      </c>
      <c r="K44" s="29" t="str">
        <f t="shared" ref="K44:K80" si="11">IF(F44&lt;&gt;"",I44+J44,"")</f>
        <v/>
      </c>
    </row>
    <row r="45" spans="1:11" x14ac:dyDescent="0.2">
      <c r="A45" s="183"/>
      <c r="B45" s="185"/>
      <c r="C45" s="43" t="s">
        <v>343</v>
      </c>
      <c r="D45" s="42" t="s">
        <v>342</v>
      </c>
      <c r="E45" s="33" t="s">
        <v>89</v>
      </c>
      <c r="F45" s="38"/>
      <c r="G45" s="37"/>
      <c r="H45" s="29">
        <v>140</v>
      </c>
      <c r="I45" s="29" t="str">
        <f t="shared" si="9"/>
        <v/>
      </c>
      <c r="J45" s="30" t="str">
        <f t="shared" si="10"/>
        <v/>
      </c>
      <c r="K45" s="29" t="str">
        <f t="shared" si="11"/>
        <v/>
      </c>
    </row>
    <row r="46" spans="1:11" x14ac:dyDescent="0.2">
      <c r="A46" s="183"/>
      <c r="B46" s="185"/>
      <c r="C46" s="43" t="s">
        <v>341</v>
      </c>
      <c r="D46" s="42" t="s">
        <v>340</v>
      </c>
      <c r="E46" s="33" t="s">
        <v>89</v>
      </c>
      <c r="F46" s="38"/>
      <c r="G46" s="37"/>
      <c r="H46" s="29">
        <v>180</v>
      </c>
      <c r="I46" s="29" t="str">
        <f t="shared" si="9"/>
        <v/>
      </c>
      <c r="J46" s="30" t="str">
        <f t="shared" si="10"/>
        <v/>
      </c>
      <c r="K46" s="29" t="str">
        <f t="shared" si="11"/>
        <v/>
      </c>
    </row>
    <row r="47" spans="1:11" x14ac:dyDescent="0.2">
      <c r="A47" s="183"/>
      <c r="B47" s="185"/>
      <c r="C47" s="43" t="s">
        <v>339</v>
      </c>
      <c r="D47" s="42" t="s">
        <v>338</v>
      </c>
      <c r="E47" s="33" t="s">
        <v>337</v>
      </c>
      <c r="F47" s="38"/>
      <c r="G47" s="37"/>
      <c r="H47" s="29">
        <v>130</v>
      </c>
      <c r="I47" s="29" t="str">
        <f t="shared" si="9"/>
        <v/>
      </c>
      <c r="J47" s="30" t="str">
        <f t="shared" si="10"/>
        <v/>
      </c>
      <c r="K47" s="29" t="str">
        <f t="shared" si="11"/>
        <v/>
      </c>
    </row>
    <row r="48" spans="1:11" x14ac:dyDescent="0.2">
      <c r="A48" s="183"/>
      <c r="B48" s="185"/>
      <c r="C48" s="43" t="s">
        <v>336</v>
      </c>
      <c r="D48" s="42" t="s">
        <v>335</v>
      </c>
      <c r="E48" s="33" t="s">
        <v>89</v>
      </c>
      <c r="F48" s="38"/>
      <c r="G48" s="37"/>
      <c r="H48" s="29">
        <v>60</v>
      </c>
      <c r="I48" s="29" t="str">
        <f t="shared" si="9"/>
        <v/>
      </c>
      <c r="J48" s="30" t="str">
        <f t="shared" si="10"/>
        <v/>
      </c>
      <c r="K48" s="29" t="str">
        <f t="shared" si="11"/>
        <v/>
      </c>
    </row>
    <row r="49" spans="1:11" x14ac:dyDescent="0.2">
      <c r="A49" s="183"/>
      <c r="B49" s="185"/>
      <c r="C49" s="43" t="s">
        <v>334</v>
      </c>
      <c r="D49" s="42" t="s">
        <v>333</v>
      </c>
      <c r="E49" s="33" t="s">
        <v>89</v>
      </c>
      <c r="F49" s="38"/>
      <c r="G49" s="37"/>
      <c r="H49" s="29">
        <v>70</v>
      </c>
      <c r="I49" s="29" t="str">
        <f t="shared" si="9"/>
        <v/>
      </c>
      <c r="J49" s="30" t="str">
        <f t="shared" si="10"/>
        <v/>
      </c>
      <c r="K49" s="29" t="str">
        <f t="shared" si="11"/>
        <v/>
      </c>
    </row>
    <row r="50" spans="1:11" x14ac:dyDescent="0.2">
      <c r="A50" s="183"/>
      <c r="B50" s="185"/>
      <c r="C50" s="43" t="s">
        <v>332</v>
      </c>
      <c r="D50" s="42" t="s">
        <v>331</v>
      </c>
      <c r="E50" s="33" t="s">
        <v>89</v>
      </c>
      <c r="F50" s="38"/>
      <c r="G50" s="37"/>
      <c r="H50" s="29">
        <v>25</v>
      </c>
      <c r="I50" s="29" t="str">
        <f t="shared" si="9"/>
        <v/>
      </c>
      <c r="J50" s="30" t="str">
        <f t="shared" si="10"/>
        <v/>
      </c>
      <c r="K50" s="29" t="str">
        <f t="shared" si="11"/>
        <v/>
      </c>
    </row>
    <row r="51" spans="1:11" x14ac:dyDescent="0.2">
      <c r="A51" s="183"/>
      <c r="B51" s="185"/>
      <c r="C51" s="43" t="s">
        <v>330</v>
      </c>
      <c r="D51" s="42" t="s">
        <v>329</v>
      </c>
      <c r="E51" s="33" t="s">
        <v>89</v>
      </c>
      <c r="F51" s="38"/>
      <c r="G51" s="37"/>
      <c r="H51" s="29">
        <v>30</v>
      </c>
      <c r="I51" s="29" t="str">
        <f t="shared" si="9"/>
        <v/>
      </c>
      <c r="J51" s="30" t="str">
        <f t="shared" si="10"/>
        <v/>
      </c>
      <c r="K51" s="29" t="str">
        <f t="shared" si="11"/>
        <v/>
      </c>
    </row>
    <row r="52" spans="1:11" x14ac:dyDescent="0.2">
      <c r="A52" s="183"/>
      <c r="B52" s="185"/>
      <c r="C52" s="43" t="s">
        <v>328</v>
      </c>
      <c r="D52" s="42" t="s">
        <v>327</v>
      </c>
      <c r="E52" s="33" t="s">
        <v>89</v>
      </c>
      <c r="F52" s="38"/>
      <c r="G52" s="37"/>
      <c r="H52" s="29">
        <v>40</v>
      </c>
      <c r="I52" s="29" t="str">
        <f t="shared" si="9"/>
        <v/>
      </c>
      <c r="J52" s="30" t="str">
        <f t="shared" si="10"/>
        <v/>
      </c>
      <c r="K52" s="29" t="str">
        <f t="shared" si="11"/>
        <v/>
      </c>
    </row>
    <row r="53" spans="1:11" ht="21" x14ac:dyDescent="0.2">
      <c r="A53" s="183"/>
      <c r="B53" s="185"/>
      <c r="C53" s="43" t="s">
        <v>326</v>
      </c>
      <c r="D53" s="40" t="s">
        <v>325</v>
      </c>
      <c r="E53" s="33" t="s">
        <v>89</v>
      </c>
      <c r="F53" s="38"/>
      <c r="G53" s="37"/>
      <c r="H53" s="29">
        <v>50</v>
      </c>
      <c r="I53" s="29" t="str">
        <f t="shared" si="9"/>
        <v/>
      </c>
      <c r="J53" s="30" t="str">
        <f t="shared" si="10"/>
        <v/>
      </c>
      <c r="K53" s="29" t="str">
        <f t="shared" si="11"/>
        <v/>
      </c>
    </row>
    <row r="54" spans="1:11" x14ac:dyDescent="0.2">
      <c r="A54" s="183"/>
      <c r="B54" s="185"/>
      <c r="C54" s="43" t="s">
        <v>324</v>
      </c>
      <c r="D54" s="40" t="s">
        <v>323</v>
      </c>
      <c r="E54" s="33" t="s">
        <v>89</v>
      </c>
      <c r="F54" s="38"/>
      <c r="G54" s="37"/>
      <c r="H54" s="29">
        <v>25</v>
      </c>
      <c r="I54" s="29" t="str">
        <f t="shared" si="9"/>
        <v/>
      </c>
      <c r="J54" s="30" t="str">
        <f t="shared" si="10"/>
        <v/>
      </c>
      <c r="K54" s="29" t="str">
        <f t="shared" si="11"/>
        <v/>
      </c>
    </row>
    <row r="55" spans="1:11" x14ac:dyDescent="0.2">
      <c r="A55" s="183"/>
      <c r="B55" s="182" t="s">
        <v>322</v>
      </c>
      <c r="C55" s="43" t="s">
        <v>321</v>
      </c>
      <c r="D55" s="42" t="s">
        <v>320</v>
      </c>
      <c r="E55" s="33" t="s">
        <v>89</v>
      </c>
      <c r="F55" s="38"/>
      <c r="G55" s="37"/>
      <c r="H55" s="29">
        <v>24</v>
      </c>
      <c r="I55" s="29" t="str">
        <f t="shared" si="9"/>
        <v/>
      </c>
      <c r="J55" s="30" t="str">
        <f t="shared" si="10"/>
        <v/>
      </c>
      <c r="K55" s="29" t="str">
        <f t="shared" si="11"/>
        <v/>
      </c>
    </row>
    <row r="56" spans="1:11" ht="21" x14ac:dyDescent="0.2">
      <c r="A56" s="183"/>
      <c r="B56" s="182"/>
      <c r="C56" s="43" t="s">
        <v>319</v>
      </c>
      <c r="D56" s="40" t="s">
        <v>318</v>
      </c>
      <c r="E56" s="33" t="s">
        <v>89</v>
      </c>
      <c r="F56" s="38"/>
      <c r="G56" s="37"/>
      <c r="H56" s="29">
        <v>29</v>
      </c>
      <c r="I56" s="29" t="str">
        <f t="shared" si="9"/>
        <v/>
      </c>
      <c r="J56" s="30" t="str">
        <f t="shared" si="10"/>
        <v/>
      </c>
      <c r="K56" s="29" t="str">
        <f t="shared" si="11"/>
        <v/>
      </c>
    </row>
    <row r="57" spans="1:11" x14ac:dyDescent="0.2">
      <c r="A57" s="183"/>
      <c r="B57" s="182"/>
      <c r="C57" s="43" t="s">
        <v>317</v>
      </c>
      <c r="D57" s="42" t="s">
        <v>316</v>
      </c>
      <c r="E57" s="33" t="s">
        <v>89</v>
      </c>
      <c r="F57" s="38"/>
      <c r="G57" s="37"/>
      <c r="H57" s="29">
        <v>26</v>
      </c>
      <c r="I57" s="29" t="str">
        <f t="shared" si="9"/>
        <v/>
      </c>
      <c r="J57" s="30" t="str">
        <f t="shared" si="10"/>
        <v/>
      </c>
      <c r="K57" s="29" t="str">
        <f t="shared" si="11"/>
        <v/>
      </c>
    </row>
    <row r="58" spans="1:11" x14ac:dyDescent="0.2">
      <c r="A58" s="183"/>
      <c r="B58" s="182"/>
      <c r="C58" s="43" t="s">
        <v>315</v>
      </c>
      <c r="D58" s="42" t="s">
        <v>314</v>
      </c>
      <c r="E58" s="33" t="s">
        <v>89</v>
      </c>
      <c r="F58" s="38"/>
      <c r="G58" s="37"/>
      <c r="H58" s="29">
        <v>26</v>
      </c>
      <c r="I58" s="29" t="str">
        <f t="shared" si="9"/>
        <v/>
      </c>
      <c r="J58" s="30" t="str">
        <f t="shared" si="10"/>
        <v/>
      </c>
      <c r="K58" s="29" t="str">
        <f t="shared" si="11"/>
        <v/>
      </c>
    </row>
    <row r="59" spans="1:11" ht="21" x14ac:dyDescent="0.2">
      <c r="A59" s="183"/>
      <c r="B59" s="182"/>
      <c r="C59" s="43" t="s">
        <v>313</v>
      </c>
      <c r="D59" s="40" t="s">
        <v>312</v>
      </c>
      <c r="E59" s="33" t="s">
        <v>89</v>
      </c>
      <c r="F59" s="38"/>
      <c r="G59" s="37"/>
      <c r="H59" s="29">
        <v>28</v>
      </c>
      <c r="I59" s="29" t="str">
        <f t="shared" si="9"/>
        <v/>
      </c>
      <c r="J59" s="30" t="str">
        <f t="shared" si="10"/>
        <v/>
      </c>
      <c r="K59" s="29" t="str">
        <f t="shared" si="11"/>
        <v/>
      </c>
    </row>
    <row r="60" spans="1:11" x14ac:dyDescent="0.2">
      <c r="A60" s="183"/>
      <c r="B60" s="182" t="s">
        <v>311</v>
      </c>
      <c r="C60" s="43" t="s">
        <v>310</v>
      </c>
      <c r="D60" s="42" t="s">
        <v>309</v>
      </c>
      <c r="E60" s="33" t="s">
        <v>89</v>
      </c>
      <c r="F60" s="38"/>
      <c r="G60" s="37"/>
      <c r="H60" s="29">
        <v>55</v>
      </c>
      <c r="I60" s="29" t="str">
        <f t="shared" si="9"/>
        <v/>
      </c>
      <c r="J60" s="30" t="str">
        <f t="shared" si="10"/>
        <v/>
      </c>
      <c r="K60" s="29" t="str">
        <f t="shared" si="11"/>
        <v/>
      </c>
    </row>
    <row r="61" spans="1:11" x14ac:dyDescent="0.2">
      <c r="A61" s="183"/>
      <c r="B61" s="182"/>
      <c r="C61" s="43" t="s">
        <v>308</v>
      </c>
      <c r="D61" s="42" t="s">
        <v>307</v>
      </c>
      <c r="E61" s="33" t="s">
        <v>89</v>
      </c>
      <c r="F61" s="38"/>
      <c r="G61" s="37"/>
      <c r="H61" s="29">
        <v>45</v>
      </c>
      <c r="I61" s="29" t="str">
        <f t="shared" si="9"/>
        <v/>
      </c>
      <c r="J61" s="30" t="str">
        <f t="shared" si="10"/>
        <v/>
      </c>
      <c r="K61" s="29" t="str">
        <f t="shared" si="11"/>
        <v/>
      </c>
    </row>
    <row r="62" spans="1:11" x14ac:dyDescent="0.2">
      <c r="A62" s="183"/>
      <c r="B62" s="182"/>
      <c r="C62" s="43" t="s">
        <v>306</v>
      </c>
      <c r="D62" s="42" t="s">
        <v>305</v>
      </c>
      <c r="E62" s="33" t="s">
        <v>89</v>
      </c>
      <c r="F62" s="38"/>
      <c r="G62" s="37"/>
      <c r="H62" s="29">
        <v>50</v>
      </c>
      <c r="I62" s="29" t="str">
        <f t="shared" si="9"/>
        <v/>
      </c>
      <c r="J62" s="30" t="str">
        <f t="shared" si="10"/>
        <v/>
      </c>
      <c r="K62" s="29" t="str">
        <f t="shared" si="11"/>
        <v/>
      </c>
    </row>
    <row r="63" spans="1:11" x14ac:dyDescent="0.2">
      <c r="A63" s="183"/>
      <c r="B63" s="182"/>
      <c r="C63" s="43" t="s">
        <v>304</v>
      </c>
      <c r="D63" s="42" t="s">
        <v>303</v>
      </c>
      <c r="E63" s="33" t="s">
        <v>89</v>
      </c>
      <c r="F63" s="38"/>
      <c r="G63" s="37"/>
      <c r="H63" s="29">
        <v>60</v>
      </c>
      <c r="I63" s="29" t="str">
        <f t="shared" si="9"/>
        <v/>
      </c>
      <c r="J63" s="30" t="str">
        <f t="shared" si="10"/>
        <v/>
      </c>
      <c r="K63" s="29" t="str">
        <f t="shared" si="11"/>
        <v/>
      </c>
    </row>
    <row r="64" spans="1:11" x14ac:dyDescent="0.2">
      <c r="A64" s="183"/>
      <c r="B64" s="182"/>
      <c r="C64" s="43" t="s">
        <v>302</v>
      </c>
      <c r="D64" s="42" t="s">
        <v>301</v>
      </c>
      <c r="E64" s="33" t="s">
        <v>89</v>
      </c>
      <c r="F64" s="38"/>
      <c r="G64" s="37"/>
      <c r="H64" s="29">
        <v>60</v>
      </c>
      <c r="I64" s="29" t="str">
        <f t="shared" si="9"/>
        <v/>
      </c>
      <c r="J64" s="30" t="str">
        <f t="shared" si="10"/>
        <v/>
      </c>
      <c r="K64" s="29" t="str">
        <f t="shared" si="11"/>
        <v/>
      </c>
    </row>
    <row r="65" spans="1:11" ht="21" x14ac:dyDescent="0.2">
      <c r="A65" s="183"/>
      <c r="B65" s="182"/>
      <c r="C65" s="43" t="s">
        <v>300</v>
      </c>
      <c r="D65" s="40" t="s">
        <v>299</v>
      </c>
      <c r="E65" s="33" t="s">
        <v>94</v>
      </c>
      <c r="F65" s="38"/>
      <c r="G65" s="37"/>
      <c r="H65" s="29">
        <v>30</v>
      </c>
      <c r="I65" s="29" t="str">
        <f t="shared" si="9"/>
        <v/>
      </c>
      <c r="J65" s="30" t="str">
        <f t="shared" si="10"/>
        <v/>
      </c>
      <c r="K65" s="29" t="str">
        <f t="shared" si="11"/>
        <v/>
      </c>
    </row>
    <row r="66" spans="1:11" x14ac:dyDescent="0.2">
      <c r="A66" s="183"/>
      <c r="B66" s="182"/>
      <c r="C66" s="43" t="s">
        <v>298</v>
      </c>
      <c r="D66" s="40" t="s">
        <v>297</v>
      </c>
      <c r="E66" s="33" t="s">
        <v>89</v>
      </c>
      <c r="F66" s="38"/>
      <c r="G66" s="37"/>
      <c r="H66" s="29">
        <v>45</v>
      </c>
      <c r="I66" s="29" t="str">
        <f t="shared" si="9"/>
        <v/>
      </c>
      <c r="J66" s="30" t="str">
        <f t="shared" si="10"/>
        <v/>
      </c>
      <c r="K66" s="29" t="str">
        <f t="shared" si="11"/>
        <v/>
      </c>
    </row>
    <row r="67" spans="1:11" x14ac:dyDescent="0.2">
      <c r="A67" s="183"/>
      <c r="B67" s="182" t="s">
        <v>296</v>
      </c>
      <c r="C67" s="43" t="s">
        <v>295</v>
      </c>
      <c r="D67" s="42" t="s">
        <v>294</v>
      </c>
      <c r="E67" s="33" t="s">
        <v>89</v>
      </c>
      <c r="F67" s="38"/>
      <c r="G67" s="37"/>
      <c r="H67" s="29">
        <v>55</v>
      </c>
      <c r="I67" s="29" t="str">
        <f t="shared" si="9"/>
        <v/>
      </c>
      <c r="J67" s="30" t="str">
        <f t="shared" si="10"/>
        <v/>
      </c>
      <c r="K67" s="29" t="str">
        <f t="shared" si="11"/>
        <v/>
      </c>
    </row>
    <row r="68" spans="1:11" x14ac:dyDescent="0.2">
      <c r="A68" s="183"/>
      <c r="B68" s="182"/>
      <c r="C68" s="43" t="s">
        <v>293</v>
      </c>
      <c r="D68" s="42" t="s">
        <v>292</v>
      </c>
      <c r="E68" s="33" t="s">
        <v>89</v>
      </c>
      <c r="F68" s="38"/>
      <c r="G68" s="37"/>
      <c r="H68" s="29">
        <v>55</v>
      </c>
      <c r="I68" s="29" t="str">
        <f t="shared" si="9"/>
        <v/>
      </c>
      <c r="J68" s="30" t="str">
        <f t="shared" si="10"/>
        <v/>
      </c>
      <c r="K68" s="29" t="str">
        <f t="shared" si="11"/>
        <v/>
      </c>
    </row>
    <row r="69" spans="1:11" x14ac:dyDescent="0.2">
      <c r="A69" s="183"/>
      <c r="B69" s="182"/>
      <c r="C69" s="43" t="s">
        <v>291</v>
      </c>
      <c r="D69" s="42" t="s">
        <v>290</v>
      </c>
      <c r="E69" s="33" t="s">
        <v>89</v>
      </c>
      <c r="F69" s="38"/>
      <c r="G69" s="37"/>
      <c r="H69" s="29">
        <v>60</v>
      </c>
      <c r="I69" s="29" t="str">
        <f t="shared" si="9"/>
        <v/>
      </c>
      <c r="J69" s="30" t="str">
        <f t="shared" si="10"/>
        <v/>
      </c>
      <c r="K69" s="29" t="str">
        <f t="shared" si="11"/>
        <v/>
      </c>
    </row>
    <row r="70" spans="1:11" x14ac:dyDescent="0.2">
      <c r="A70" s="183"/>
      <c r="B70" s="182"/>
      <c r="C70" s="43" t="s">
        <v>289</v>
      </c>
      <c r="D70" s="42" t="s">
        <v>288</v>
      </c>
      <c r="E70" s="33" t="s">
        <v>89</v>
      </c>
      <c r="F70" s="38"/>
      <c r="G70" s="37"/>
      <c r="H70" s="29">
        <v>95</v>
      </c>
      <c r="I70" s="29" t="str">
        <f t="shared" si="9"/>
        <v/>
      </c>
      <c r="J70" s="30" t="str">
        <f t="shared" si="10"/>
        <v/>
      </c>
      <c r="K70" s="29" t="str">
        <f t="shared" si="11"/>
        <v/>
      </c>
    </row>
    <row r="71" spans="1:11" x14ac:dyDescent="0.2">
      <c r="A71" s="183"/>
      <c r="B71" s="182"/>
      <c r="C71" s="43" t="s">
        <v>287</v>
      </c>
      <c r="D71" s="42" t="s">
        <v>286</v>
      </c>
      <c r="E71" s="33" t="s">
        <v>89</v>
      </c>
      <c r="F71" s="38"/>
      <c r="G71" s="37"/>
      <c r="H71" s="29">
        <v>65</v>
      </c>
      <c r="I71" s="29" t="str">
        <f t="shared" si="9"/>
        <v/>
      </c>
      <c r="J71" s="30" t="str">
        <f t="shared" si="10"/>
        <v/>
      </c>
      <c r="K71" s="29" t="str">
        <f t="shared" si="11"/>
        <v/>
      </c>
    </row>
    <row r="72" spans="1:11" x14ac:dyDescent="0.2">
      <c r="A72" s="183"/>
      <c r="B72" s="182"/>
      <c r="C72" s="43" t="s">
        <v>285</v>
      </c>
      <c r="D72" s="42" t="s">
        <v>284</v>
      </c>
      <c r="E72" s="33" t="s">
        <v>89</v>
      </c>
      <c r="F72" s="38"/>
      <c r="G72" s="37"/>
      <c r="H72" s="29">
        <v>85</v>
      </c>
      <c r="I72" s="29" t="str">
        <f t="shared" si="9"/>
        <v/>
      </c>
      <c r="J72" s="30" t="str">
        <f t="shared" si="10"/>
        <v/>
      </c>
      <c r="K72" s="29" t="str">
        <f t="shared" si="11"/>
        <v/>
      </c>
    </row>
    <row r="73" spans="1:11" x14ac:dyDescent="0.2">
      <c r="A73" s="183"/>
      <c r="B73" s="182"/>
      <c r="C73" s="43" t="s">
        <v>283</v>
      </c>
      <c r="D73" s="42" t="s">
        <v>282</v>
      </c>
      <c r="E73" s="33" t="s">
        <v>89</v>
      </c>
      <c r="F73" s="38"/>
      <c r="G73" s="37"/>
      <c r="H73" s="29">
        <v>115</v>
      </c>
      <c r="I73" s="29" t="str">
        <f t="shared" si="9"/>
        <v/>
      </c>
      <c r="J73" s="30" t="str">
        <f t="shared" si="10"/>
        <v/>
      </c>
      <c r="K73" s="29" t="str">
        <f t="shared" si="11"/>
        <v/>
      </c>
    </row>
    <row r="74" spans="1:11" x14ac:dyDescent="0.2">
      <c r="A74" s="183"/>
      <c r="B74" s="182"/>
      <c r="C74" s="43" t="s">
        <v>281</v>
      </c>
      <c r="D74" s="42" t="s">
        <v>280</v>
      </c>
      <c r="E74" s="33" t="s">
        <v>89</v>
      </c>
      <c r="F74" s="38"/>
      <c r="G74" s="37"/>
      <c r="H74" s="29">
        <v>115</v>
      </c>
      <c r="I74" s="29" t="str">
        <f t="shared" si="9"/>
        <v/>
      </c>
      <c r="J74" s="30" t="str">
        <f t="shared" si="10"/>
        <v/>
      </c>
      <c r="K74" s="29" t="str">
        <f t="shared" si="11"/>
        <v/>
      </c>
    </row>
    <row r="75" spans="1:11" x14ac:dyDescent="0.2">
      <c r="A75" s="183"/>
      <c r="B75" s="182"/>
      <c r="C75" s="43" t="s">
        <v>279</v>
      </c>
      <c r="D75" s="40" t="s">
        <v>278</v>
      </c>
      <c r="E75" s="33" t="s">
        <v>89</v>
      </c>
      <c r="F75" s="38"/>
      <c r="G75" s="37"/>
      <c r="H75" s="29">
        <v>135</v>
      </c>
      <c r="I75" s="29" t="str">
        <f t="shared" si="9"/>
        <v/>
      </c>
      <c r="J75" s="30" t="str">
        <f t="shared" si="10"/>
        <v/>
      </c>
      <c r="K75" s="29" t="str">
        <f t="shared" si="11"/>
        <v/>
      </c>
    </row>
    <row r="76" spans="1:11" x14ac:dyDescent="0.2">
      <c r="A76" s="183"/>
      <c r="B76" s="182"/>
      <c r="C76" s="43" t="s">
        <v>277</v>
      </c>
      <c r="D76" s="42" t="s">
        <v>276</v>
      </c>
      <c r="E76" s="33" t="s">
        <v>89</v>
      </c>
      <c r="F76" s="38"/>
      <c r="G76" s="37"/>
      <c r="H76" s="29">
        <v>27</v>
      </c>
      <c r="I76" s="29" t="str">
        <f t="shared" si="9"/>
        <v/>
      </c>
      <c r="J76" s="30" t="str">
        <f t="shared" si="10"/>
        <v/>
      </c>
      <c r="K76" s="29" t="str">
        <f t="shared" si="11"/>
        <v/>
      </c>
    </row>
    <row r="77" spans="1:11" x14ac:dyDescent="0.2">
      <c r="A77" s="183"/>
      <c r="B77" s="182"/>
      <c r="C77" s="32" t="s">
        <v>275</v>
      </c>
      <c r="D77" s="40" t="s">
        <v>274</v>
      </c>
      <c r="E77" s="33" t="s">
        <v>89</v>
      </c>
      <c r="F77" s="38"/>
      <c r="G77" s="37"/>
      <c r="H77" s="29">
        <v>45</v>
      </c>
      <c r="I77" s="29" t="str">
        <f t="shared" si="9"/>
        <v/>
      </c>
      <c r="J77" s="30" t="str">
        <f t="shared" si="10"/>
        <v/>
      </c>
      <c r="K77" s="29" t="str">
        <f t="shared" si="11"/>
        <v/>
      </c>
    </row>
    <row r="78" spans="1:11" x14ac:dyDescent="0.2">
      <c r="A78" s="183"/>
      <c r="B78" s="182"/>
      <c r="C78" s="32" t="s">
        <v>273</v>
      </c>
      <c r="D78" s="40" t="s">
        <v>272</v>
      </c>
      <c r="E78" s="33" t="s">
        <v>89</v>
      </c>
      <c r="F78" s="38"/>
      <c r="G78" s="37"/>
      <c r="H78" s="29">
        <v>65</v>
      </c>
      <c r="I78" s="29" t="str">
        <f t="shared" si="9"/>
        <v/>
      </c>
      <c r="J78" s="30" t="str">
        <f t="shared" si="10"/>
        <v/>
      </c>
      <c r="K78" s="29" t="str">
        <f t="shared" si="11"/>
        <v/>
      </c>
    </row>
    <row r="79" spans="1:11" ht="21" x14ac:dyDescent="0.2">
      <c r="A79" s="183"/>
      <c r="B79" s="182"/>
      <c r="C79" s="32" t="s">
        <v>271</v>
      </c>
      <c r="D79" s="40" t="s">
        <v>270</v>
      </c>
      <c r="E79" s="33" t="s">
        <v>89</v>
      </c>
      <c r="F79" s="38"/>
      <c r="G79" s="37"/>
      <c r="H79" s="29">
        <v>45</v>
      </c>
      <c r="I79" s="29" t="str">
        <f t="shared" si="9"/>
        <v/>
      </c>
      <c r="J79" s="30" t="str">
        <f t="shared" si="10"/>
        <v/>
      </c>
      <c r="K79" s="29" t="str">
        <f t="shared" si="11"/>
        <v/>
      </c>
    </row>
    <row r="80" spans="1:11" ht="21" x14ac:dyDescent="0.2">
      <c r="A80" s="183"/>
      <c r="B80" s="182"/>
      <c r="C80" s="32" t="s">
        <v>269</v>
      </c>
      <c r="D80" s="40" t="s">
        <v>268</v>
      </c>
      <c r="E80" s="33" t="s">
        <v>89</v>
      </c>
      <c r="F80" s="38"/>
      <c r="G80" s="37"/>
      <c r="H80" s="29">
        <v>60</v>
      </c>
      <c r="I80" s="29" t="str">
        <f t="shared" si="9"/>
        <v/>
      </c>
      <c r="J80" s="30" t="str">
        <f t="shared" si="10"/>
        <v/>
      </c>
      <c r="K80" s="29" t="str">
        <f t="shared" si="11"/>
        <v/>
      </c>
    </row>
    <row r="81" spans="1:11" s="28" customFormat="1" ht="12.75" customHeight="1" x14ac:dyDescent="0.2">
      <c r="A81" s="179" t="s">
        <v>267</v>
      </c>
      <c r="B81" s="180"/>
      <c r="C81" s="180"/>
      <c r="D81" s="180"/>
      <c r="E81" s="180"/>
      <c r="F81" s="180"/>
      <c r="G81" s="180"/>
      <c r="H81" s="181"/>
      <c r="I81" s="72">
        <f>SUM(I44:I80)</f>
        <v>0</v>
      </c>
      <c r="J81" s="72">
        <f>SUM(J44:J80)</f>
        <v>0</v>
      </c>
      <c r="K81" s="72">
        <f>SUM(K44:K80)</f>
        <v>0</v>
      </c>
    </row>
    <row r="82" spans="1:11" ht="12.75" customHeight="1" x14ac:dyDescent="0.2">
      <c r="A82" s="183" t="s">
        <v>266</v>
      </c>
      <c r="B82" s="185" t="s">
        <v>265</v>
      </c>
      <c r="C82" s="43" t="s">
        <v>264</v>
      </c>
      <c r="D82" s="42" t="s">
        <v>263</v>
      </c>
      <c r="E82" s="33" t="s">
        <v>89</v>
      </c>
      <c r="F82" s="38"/>
      <c r="G82" s="37"/>
      <c r="H82" s="29">
        <v>140</v>
      </c>
      <c r="I82" s="29" t="str">
        <f t="shared" ref="I82:I106" si="12">IF(F82=0,"",G82*F82)</f>
        <v/>
      </c>
      <c r="J82" s="30" t="str">
        <f t="shared" ref="J82:J106" si="13">IF(F82&lt;&gt;0,I82*$I$4,"")</f>
        <v/>
      </c>
      <c r="K82" s="29" t="str">
        <f t="shared" ref="K82:K106" si="14">IF(F82&lt;&gt;"",I82+J82,"")</f>
        <v/>
      </c>
    </row>
    <row r="83" spans="1:11" x14ac:dyDescent="0.2">
      <c r="A83" s="183"/>
      <c r="B83" s="185"/>
      <c r="C83" s="43" t="s">
        <v>262</v>
      </c>
      <c r="D83" s="42" t="s">
        <v>261</v>
      </c>
      <c r="E83" s="33" t="s">
        <v>89</v>
      </c>
      <c r="F83" s="38"/>
      <c r="G83" s="37"/>
      <c r="H83" s="29">
        <v>195</v>
      </c>
      <c r="I83" s="29" t="str">
        <f t="shared" si="12"/>
        <v/>
      </c>
      <c r="J83" s="30" t="str">
        <f t="shared" si="13"/>
        <v/>
      </c>
      <c r="K83" s="29" t="str">
        <f t="shared" si="14"/>
        <v/>
      </c>
    </row>
    <row r="84" spans="1:11" x14ac:dyDescent="0.2">
      <c r="A84" s="183"/>
      <c r="B84" s="185"/>
      <c r="C84" s="43" t="s">
        <v>260</v>
      </c>
      <c r="D84" s="42" t="s">
        <v>259</v>
      </c>
      <c r="E84" s="33" t="s">
        <v>89</v>
      </c>
      <c r="F84" s="38"/>
      <c r="G84" s="37"/>
      <c r="H84" s="29">
        <v>295</v>
      </c>
      <c r="I84" s="29" t="str">
        <f t="shared" si="12"/>
        <v/>
      </c>
      <c r="J84" s="30" t="str">
        <f t="shared" si="13"/>
        <v/>
      </c>
      <c r="K84" s="29" t="str">
        <f t="shared" si="14"/>
        <v/>
      </c>
    </row>
    <row r="85" spans="1:11" ht="21" x14ac:dyDescent="0.2">
      <c r="A85" s="183"/>
      <c r="B85" s="185"/>
      <c r="C85" s="43" t="s">
        <v>258</v>
      </c>
      <c r="D85" s="40" t="s">
        <v>257</v>
      </c>
      <c r="E85" s="33" t="s">
        <v>89</v>
      </c>
      <c r="F85" s="38"/>
      <c r="G85" s="37"/>
      <c r="H85" s="29">
        <v>345</v>
      </c>
      <c r="I85" s="29" t="str">
        <f t="shared" si="12"/>
        <v/>
      </c>
      <c r="J85" s="30" t="str">
        <f t="shared" si="13"/>
        <v/>
      </c>
      <c r="K85" s="29" t="str">
        <f t="shared" si="14"/>
        <v/>
      </c>
    </row>
    <row r="86" spans="1:11" ht="21" x14ac:dyDescent="0.2">
      <c r="A86" s="183"/>
      <c r="B86" s="185"/>
      <c r="C86" s="43" t="s">
        <v>256</v>
      </c>
      <c r="D86" s="40" t="s">
        <v>255</v>
      </c>
      <c r="E86" s="33" t="s">
        <v>89</v>
      </c>
      <c r="F86" s="38"/>
      <c r="G86" s="37"/>
      <c r="H86" s="29">
        <v>325</v>
      </c>
      <c r="I86" s="29" t="str">
        <f t="shared" si="12"/>
        <v/>
      </c>
      <c r="J86" s="30" t="str">
        <f t="shared" si="13"/>
        <v/>
      </c>
      <c r="K86" s="29" t="str">
        <f t="shared" si="14"/>
        <v/>
      </c>
    </row>
    <row r="87" spans="1:11" ht="21" x14ac:dyDescent="0.2">
      <c r="A87" s="183"/>
      <c r="B87" s="185"/>
      <c r="C87" s="43" t="s">
        <v>254</v>
      </c>
      <c r="D87" s="40" t="s">
        <v>253</v>
      </c>
      <c r="E87" s="33" t="s">
        <v>89</v>
      </c>
      <c r="F87" s="38"/>
      <c r="G87" s="37"/>
      <c r="H87" s="29">
        <v>215</v>
      </c>
      <c r="I87" s="29" t="str">
        <f t="shared" si="12"/>
        <v/>
      </c>
      <c r="J87" s="30" t="str">
        <f t="shared" si="13"/>
        <v/>
      </c>
      <c r="K87" s="29" t="str">
        <f t="shared" si="14"/>
        <v/>
      </c>
    </row>
    <row r="88" spans="1:11" ht="20.45" customHeight="1" x14ac:dyDescent="0.2">
      <c r="A88" s="183"/>
      <c r="B88" s="185"/>
      <c r="C88" s="43" t="s">
        <v>252</v>
      </c>
      <c r="D88" s="42" t="s">
        <v>251</v>
      </c>
      <c r="E88" s="33" t="s">
        <v>89</v>
      </c>
      <c r="F88" s="38"/>
      <c r="G88" s="37"/>
      <c r="H88" s="29">
        <v>175</v>
      </c>
      <c r="I88" s="29" t="str">
        <f t="shared" si="12"/>
        <v/>
      </c>
      <c r="J88" s="30" t="str">
        <f t="shared" si="13"/>
        <v/>
      </c>
      <c r="K88" s="29" t="str">
        <f t="shared" si="14"/>
        <v/>
      </c>
    </row>
    <row r="89" spans="1:11" ht="17.100000000000001" customHeight="1" x14ac:dyDescent="0.2">
      <c r="A89" s="183"/>
      <c r="B89" s="185"/>
      <c r="C89" s="43" t="s">
        <v>250</v>
      </c>
      <c r="D89" s="42" t="s">
        <v>249</v>
      </c>
      <c r="E89" s="33" t="s">
        <v>89</v>
      </c>
      <c r="F89" s="38"/>
      <c r="G89" s="37"/>
      <c r="H89" s="29">
        <v>375</v>
      </c>
      <c r="I89" s="29" t="str">
        <f t="shared" si="12"/>
        <v/>
      </c>
      <c r="J89" s="30" t="str">
        <f t="shared" si="13"/>
        <v/>
      </c>
      <c r="K89" s="29" t="str">
        <f t="shared" si="14"/>
        <v/>
      </c>
    </row>
    <row r="90" spans="1:11" x14ac:dyDescent="0.2">
      <c r="A90" s="183"/>
      <c r="B90" s="185"/>
      <c r="C90" s="43" t="s">
        <v>248</v>
      </c>
      <c r="D90" s="42" t="s">
        <v>247</v>
      </c>
      <c r="E90" s="33" t="s">
        <v>89</v>
      </c>
      <c r="F90" s="38"/>
      <c r="G90" s="37"/>
      <c r="H90" s="29">
        <v>325</v>
      </c>
      <c r="I90" s="29" t="str">
        <f t="shared" si="12"/>
        <v/>
      </c>
      <c r="J90" s="30" t="str">
        <f t="shared" si="13"/>
        <v/>
      </c>
      <c r="K90" s="29" t="str">
        <f t="shared" si="14"/>
        <v/>
      </c>
    </row>
    <row r="91" spans="1:11" x14ac:dyDescent="0.2">
      <c r="A91" s="183"/>
      <c r="B91" s="185"/>
      <c r="C91" s="43" t="s">
        <v>246</v>
      </c>
      <c r="D91" s="42" t="s">
        <v>245</v>
      </c>
      <c r="E91" s="33" t="s">
        <v>89</v>
      </c>
      <c r="F91" s="38"/>
      <c r="G91" s="37"/>
      <c r="H91" s="29">
        <v>125</v>
      </c>
      <c r="I91" s="29" t="str">
        <f t="shared" si="12"/>
        <v/>
      </c>
      <c r="J91" s="30" t="str">
        <f t="shared" si="13"/>
        <v/>
      </c>
      <c r="K91" s="29" t="str">
        <f t="shared" si="14"/>
        <v/>
      </c>
    </row>
    <row r="92" spans="1:11" x14ac:dyDescent="0.2">
      <c r="A92" s="183"/>
      <c r="B92" s="185"/>
      <c r="C92" s="43" t="s">
        <v>244</v>
      </c>
      <c r="D92" s="42" t="s">
        <v>243</v>
      </c>
      <c r="E92" s="33" t="s">
        <v>89</v>
      </c>
      <c r="F92" s="38"/>
      <c r="G92" s="37"/>
      <c r="H92" s="29">
        <v>175</v>
      </c>
      <c r="I92" s="29" t="str">
        <f t="shared" si="12"/>
        <v/>
      </c>
      <c r="J92" s="30" t="str">
        <f t="shared" si="13"/>
        <v/>
      </c>
      <c r="K92" s="29" t="str">
        <f t="shared" si="14"/>
        <v/>
      </c>
    </row>
    <row r="93" spans="1:11" x14ac:dyDescent="0.2">
      <c r="A93" s="183"/>
      <c r="B93" s="185"/>
      <c r="C93" s="43" t="s">
        <v>242</v>
      </c>
      <c r="D93" s="42" t="s">
        <v>241</v>
      </c>
      <c r="E93" s="33" t="s">
        <v>89</v>
      </c>
      <c r="F93" s="38"/>
      <c r="G93" s="37"/>
      <c r="H93" s="29">
        <v>325</v>
      </c>
      <c r="I93" s="29" t="str">
        <f t="shared" si="12"/>
        <v/>
      </c>
      <c r="J93" s="30" t="str">
        <f t="shared" si="13"/>
        <v/>
      </c>
      <c r="K93" s="29" t="str">
        <f t="shared" si="14"/>
        <v/>
      </c>
    </row>
    <row r="94" spans="1:11" x14ac:dyDescent="0.2">
      <c r="A94" s="183"/>
      <c r="B94" s="185"/>
      <c r="C94" s="43" t="s">
        <v>240</v>
      </c>
      <c r="D94" s="42" t="s">
        <v>239</v>
      </c>
      <c r="E94" s="33" t="s">
        <v>89</v>
      </c>
      <c r="F94" s="38"/>
      <c r="G94" s="37"/>
      <c r="H94" s="29">
        <v>375</v>
      </c>
      <c r="I94" s="29" t="str">
        <f t="shared" si="12"/>
        <v/>
      </c>
      <c r="J94" s="30" t="str">
        <f t="shared" si="13"/>
        <v/>
      </c>
      <c r="K94" s="29" t="str">
        <f t="shared" si="14"/>
        <v/>
      </c>
    </row>
    <row r="95" spans="1:11" ht="21" x14ac:dyDescent="0.2">
      <c r="A95" s="183"/>
      <c r="B95" s="185"/>
      <c r="C95" s="43" t="s">
        <v>238</v>
      </c>
      <c r="D95" s="40" t="s">
        <v>237</v>
      </c>
      <c r="E95" s="33" t="s">
        <v>89</v>
      </c>
      <c r="F95" s="38"/>
      <c r="G95" s="37"/>
      <c r="H95" s="29">
        <v>525</v>
      </c>
      <c r="I95" s="29" t="str">
        <f t="shared" si="12"/>
        <v/>
      </c>
      <c r="J95" s="30" t="str">
        <f t="shared" si="13"/>
        <v/>
      </c>
      <c r="K95" s="29" t="str">
        <f t="shared" si="14"/>
        <v/>
      </c>
    </row>
    <row r="96" spans="1:11" x14ac:dyDescent="0.2">
      <c r="A96" s="183"/>
      <c r="B96" s="185"/>
      <c r="C96" s="43" t="s">
        <v>236</v>
      </c>
      <c r="D96" s="42" t="s">
        <v>235</v>
      </c>
      <c r="E96" s="33" t="s">
        <v>89</v>
      </c>
      <c r="F96" s="38"/>
      <c r="G96" s="37"/>
      <c r="H96" s="29">
        <v>500</v>
      </c>
      <c r="I96" s="29" t="str">
        <f t="shared" si="12"/>
        <v/>
      </c>
      <c r="J96" s="30" t="str">
        <f t="shared" si="13"/>
        <v/>
      </c>
      <c r="K96" s="29" t="str">
        <f t="shared" si="14"/>
        <v/>
      </c>
    </row>
    <row r="97" spans="1:11" ht="21" x14ac:dyDescent="0.2">
      <c r="A97" s="183"/>
      <c r="B97" s="185"/>
      <c r="C97" s="43" t="s">
        <v>234</v>
      </c>
      <c r="D97" s="40" t="s">
        <v>233</v>
      </c>
      <c r="E97" s="39" t="s">
        <v>105</v>
      </c>
      <c r="F97" s="38"/>
      <c r="G97" s="37"/>
      <c r="H97" s="29">
        <v>1000</v>
      </c>
      <c r="I97" s="29" t="str">
        <f t="shared" si="12"/>
        <v/>
      </c>
      <c r="J97" s="30" t="str">
        <f t="shared" si="13"/>
        <v/>
      </c>
      <c r="K97" s="29" t="str">
        <f t="shared" si="14"/>
        <v/>
      </c>
    </row>
    <row r="98" spans="1:11" ht="21" x14ac:dyDescent="0.2">
      <c r="A98" s="183"/>
      <c r="B98" s="185"/>
      <c r="C98" s="43" t="s">
        <v>232</v>
      </c>
      <c r="D98" s="40" t="s">
        <v>231</v>
      </c>
      <c r="E98" s="39" t="s">
        <v>105</v>
      </c>
      <c r="F98" s="38"/>
      <c r="G98" s="37"/>
      <c r="H98" s="29">
        <v>1500</v>
      </c>
      <c r="I98" s="29" t="str">
        <f t="shared" si="12"/>
        <v/>
      </c>
      <c r="J98" s="30" t="str">
        <f t="shared" si="13"/>
        <v/>
      </c>
      <c r="K98" s="29" t="str">
        <f t="shared" si="14"/>
        <v/>
      </c>
    </row>
    <row r="99" spans="1:11" x14ac:dyDescent="0.2">
      <c r="A99" s="183"/>
      <c r="B99" s="185" t="s">
        <v>230</v>
      </c>
      <c r="C99" s="41" t="s">
        <v>229</v>
      </c>
      <c r="D99" s="40" t="s">
        <v>228</v>
      </c>
      <c r="E99" s="39" t="s">
        <v>225</v>
      </c>
      <c r="F99" s="38"/>
      <c r="G99" s="37"/>
      <c r="H99" s="29">
        <v>200</v>
      </c>
      <c r="I99" s="29" t="str">
        <f t="shared" si="12"/>
        <v/>
      </c>
      <c r="J99" s="30" t="str">
        <f t="shared" si="13"/>
        <v/>
      </c>
      <c r="K99" s="29" t="str">
        <f t="shared" si="14"/>
        <v/>
      </c>
    </row>
    <row r="100" spans="1:11" x14ac:dyDescent="0.2">
      <c r="A100" s="183"/>
      <c r="B100" s="185"/>
      <c r="C100" s="41" t="s">
        <v>227</v>
      </c>
      <c r="D100" s="40" t="s">
        <v>226</v>
      </c>
      <c r="E100" s="39" t="s">
        <v>225</v>
      </c>
      <c r="F100" s="38"/>
      <c r="G100" s="37"/>
      <c r="H100" s="29">
        <v>250</v>
      </c>
      <c r="I100" s="29" t="str">
        <f t="shared" si="12"/>
        <v/>
      </c>
      <c r="J100" s="30" t="str">
        <f t="shared" si="13"/>
        <v/>
      </c>
      <c r="K100" s="29" t="str">
        <f t="shared" si="14"/>
        <v/>
      </c>
    </row>
    <row r="101" spans="1:11" x14ac:dyDescent="0.2">
      <c r="A101" s="183"/>
      <c r="B101" s="185"/>
      <c r="C101" s="41" t="s">
        <v>224</v>
      </c>
      <c r="D101" s="40" t="s">
        <v>223</v>
      </c>
      <c r="E101" s="39" t="s">
        <v>170</v>
      </c>
      <c r="F101" s="38"/>
      <c r="G101" s="37"/>
      <c r="H101" s="29">
        <v>280</v>
      </c>
      <c r="I101" s="29" t="str">
        <f t="shared" si="12"/>
        <v/>
      </c>
      <c r="J101" s="30" t="str">
        <f t="shared" si="13"/>
        <v/>
      </c>
      <c r="K101" s="29" t="str">
        <f t="shared" si="14"/>
        <v/>
      </c>
    </row>
    <row r="102" spans="1:11" x14ac:dyDescent="0.2">
      <c r="A102" s="183"/>
      <c r="B102" s="185"/>
      <c r="C102" s="41" t="s">
        <v>222</v>
      </c>
      <c r="D102" s="40" t="s">
        <v>221</v>
      </c>
      <c r="E102" s="39" t="s">
        <v>170</v>
      </c>
      <c r="F102" s="38"/>
      <c r="G102" s="37"/>
      <c r="H102" s="29">
        <v>350</v>
      </c>
      <c r="I102" s="29" t="str">
        <f t="shared" si="12"/>
        <v/>
      </c>
      <c r="J102" s="30" t="str">
        <f t="shared" si="13"/>
        <v/>
      </c>
      <c r="K102" s="29" t="str">
        <f t="shared" si="14"/>
        <v/>
      </c>
    </row>
    <row r="103" spans="1:11" x14ac:dyDescent="0.2">
      <c r="A103" s="183"/>
      <c r="B103" s="182" t="s">
        <v>220</v>
      </c>
      <c r="C103" s="43" t="s">
        <v>219</v>
      </c>
      <c r="D103" s="40" t="s">
        <v>218</v>
      </c>
      <c r="E103" s="33" t="s">
        <v>89</v>
      </c>
      <c r="F103" s="38"/>
      <c r="G103" s="37"/>
      <c r="H103" s="29">
        <v>30</v>
      </c>
      <c r="I103" s="29" t="str">
        <f t="shared" si="12"/>
        <v/>
      </c>
      <c r="J103" s="30" t="str">
        <f t="shared" si="13"/>
        <v/>
      </c>
      <c r="K103" s="29" t="str">
        <f t="shared" si="14"/>
        <v/>
      </c>
    </row>
    <row r="104" spans="1:11" x14ac:dyDescent="0.2">
      <c r="A104" s="183"/>
      <c r="B104" s="182"/>
      <c r="C104" s="43" t="s">
        <v>217</v>
      </c>
      <c r="D104" s="40" t="s">
        <v>216</v>
      </c>
      <c r="E104" s="33" t="s">
        <v>89</v>
      </c>
      <c r="F104" s="38"/>
      <c r="G104" s="37"/>
      <c r="H104" s="29">
        <v>15</v>
      </c>
      <c r="I104" s="29" t="str">
        <f t="shared" si="12"/>
        <v/>
      </c>
      <c r="J104" s="30" t="str">
        <f t="shared" si="13"/>
        <v/>
      </c>
      <c r="K104" s="29" t="str">
        <f t="shared" si="14"/>
        <v/>
      </c>
    </row>
    <row r="105" spans="1:11" ht="21.2" customHeight="1" x14ac:dyDescent="0.2">
      <c r="A105" s="183"/>
      <c r="B105" s="182"/>
      <c r="C105" s="43" t="s">
        <v>215</v>
      </c>
      <c r="D105" s="40" t="s">
        <v>214</v>
      </c>
      <c r="E105" s="33" t="s">
        <v>89</v>
      </c>
      <c r="F105" s="38"/>
      <c r="G105" s="37"/>
      <c r="H105" s="29">
        <v>10</v>
      </c>
      <c r="I105" s="29" t="str">
        <f t="shared" si="12"/>
        <v/>
      </c>
      <c r="J105" s="30" t="str">
        <f t="shared" si="13"/>
        <v/>
      </c>
      <c r="K105" s="29" t="str">
        <f t="shared" si="14"/>
        <v/>
      </c>
    </row>
    <row r="106" spans="1:11" x14ac:dyDescent="0.2">
      <c r="A106" s="183"/>
      <c r="B106" s="182"/>
      <c r="C106" s="43" t="s">
        <v>213</v>
      </c>
      <c r="D106" s="40" t="s">
        <v>212</v>
      </c>
      <c r="E106" s="33" t="s">
        <v>89</v>
      </c>
      <c r="F106" s="38"/>
      <c r="G106" s="37"/>
      <c r="H106" s="29">
        <v>8</v>
      </c>
      <c r="I106" s="29" t="str">
        <f t="shared" si="12"/>
        <v/>
      </c>
      <c r="J106" s="30" t="str">
        <f t="shared" si="13"/>
        <v/>
      </c>
      <c r="K106" s="29" t="str">
        <f t="shared" si="14"/>
        <v/>
      </c>
    </row>
    <row r="107" spans="1:11" s="28" customFormat="1" ht="12.75" customHeight="1" x14ac:dyDescent="0.2">
      <c r="A107" s="179" t="s">
        <v>211</v>
      </c>
      <c r="B107" s="180"/>
      <c r="C107" s="180"/>
      <c r="D107" s="180"/>
      <c r="E107" s="180"/>
      <c r="F107" s="180"/>
      <c r="G107" s="180"/>
      <c r="H107" s="181"/>
      <c r="I107" s="72">
        <f>SUM(I82:I106)</f>
        <v>0</v>
      </c>
      <c r="J107" s="72">
        <f>SUM(J82:J106)</f>
        <v>0</v>
      </c>
      <c r="K107" s="72">
        <f>SUM(K82:K106)</f>
        <v>0</v>
      </c>
    </row>
    <row r="108" spans="1:11" ht="23.25" customHeight="1" x14ac:dyDescent="0.2">
      <c r="A108" s="183" t="s">
        <v>210</v>
      </c>
      <c r="B108" s="182" t="s">
        <v>209</v>
      </c>
      <c r="C108" s="43" t="s">
        <v>208</v>
      </c>
      <c r="D108" s="40" t="s">
        <v>207</v>
      </c>
      <c r="E108" s="33" t="s">
        <v>170</v>
      </c>
      <c r="F108" s="38"/>
      <c r="G108" s="37"/>
      <c r="H108" s="29">
        <v>60</v>
      </c>
      <c r="I108" s="29" t="str">
        <f t="shared" ref="I108:I138" si="15">IF(F108=0,"",G108*F108)</f>
        <v/>
      </c>
      <c r="J108" s="30" t="str">
        <f t="shared" ref="J108:J138" si="16">IF(F108&lt;&gt;0,I108*$I$4,"")</f>
        <v/>
      </c>
      <c r="K108" s="29" t="str">
        <f t="shared" ref="K108:K138" si="17">IF(F108&lt;&gt;"",I108+J108,"")</f>
        <v/>
      </c>
    </row>
    <row r="109" spans="1:11" ht="23.25" customHeight="1" x14ac:dyDescent="0.2">
      <c r="A109" s="183"/>
      <c r="B109" s="182"/>
      <c r="C109" s="43" t="s">
        <v>206</v>
      </c>
      <c r="D109" s="42" t="s">
        <v>205</v>
      </c>
      <c r="E109" s="33" t="s">
        <v>170</v>
      </c>
      <c r="F109" s="38"/>
      <c r="G109" s="37"/>
      <c r="H109" s="29">
        <v>110</v>
      </c>
      <c r="I109" s="29" t="str">
        <f t="shared" si="15"/>
        <v/>
      </c>
      <c r="J109" s="30" t="str">
        <f t="shared" si="16"/>
        <v/>
      </c>
      <c r="K109" s="29" t="str">
        <f t="shared" si="17"/>
        <v/>
      </c>
    </row>
    <row r="110" spans="1:11" ht="23.25" customHeight="1" x14ac:dyDescent="0.2">
      <c r="A110" s="183"/>
      <c r="B110" s="182"/>
      <c r="C110" s="43" t="s">
        <v>204</v>
      </c>
      <c r="D110" s="42" t="s">
        <v>203</v>
      </c>
      <c r="E110" s="33" t="s">
        <v>170</v>
      </c>
      <c r="F110" s="38"/>
      <c r="G110" s="37"/>
      <c r="H110" s="29">
        <v>70</v>
      </c>
      <c r="I110" s="29" t="str">
        <f t="shared" si="15"/>
        <v/>
      </c>
      <c r="J110" s="30" t="str">
        <f t="shared" si="16"/>
        <v/>
      </c>
      <c r="K110" s="29" t="str">
        <f t="shared" si="17"/>
        <v/>
      </c>
    </row>
    <row r="111" spans="1:11" ht="25.5" customHeight="1" x14ac:dyDescent="0.2">
      <c r="A111" s="183"/>
      <c r="B111" s="182" t="s">
        <v>202</v>
      </c>
      <c r="C111" s="41" t="s">
        <v>201</v>
      </c>
      <c r="D111" s="40" t="s">
        <v>200</v>
      </c>
      <c r="E111" s="39" t="s">
        <v>94</v>
      </c>
      <c r="F111" s="38"/>
      <c r="G111" s="37"/>
      <c r="H111" s="29">
        <v>105</v>
      </c>
      <c r="I111" s="29" t="str">
        <f t="shared" si="15"/>
        <v/>
      </c>
      <c r="J111" s="30" t="str">
        <f t="shared" si="16"/>
        <v/>
      </c>
      <c r="K111" s="29" t="str">
        <f t="shared" si="17"/>
        <v/>
      </c>
    </row>
    <row r="112" spans="1:11" ht="25.5" customHeight="1" x14ac:dyDescent="0.2">
      <c r="A112" s="183"/>
      <c r="B112" s="182"/>
      <c r="C112" s="41" t="s">
        <v>199</v>
      </c>
      <c r="D112" s="40" t="s">
        <v>198</v>
      </c>
      <c r="E112" s="39" t="s">
        <v>94</v>
      </c>
      <c r="F112" s="38"/>
      <c r="G112" s="37"/>
      <c r="H112" s="29">
        <v>48</v>
      </c>
      <c r="I112" s="29" t="str">
        <f t="shared" si="15"/>
        <v/>
      </c>
      <c r="J112" s="30" t="str">
        <f t="shared" si="16"/>
        <v/>
      </c>
      <c r="K112" s="29" t="str">
        <f t="shared" si="17"/>
        <v/>
      </c>
    </row>
    <row r="113" spans="1:11" ht="23.25" customHeight="1" x14ac:dyDescent="0.2">
      <c r="A113" s="183"/>
      <c r="B113" s="182" t="s">
        <v>197</v>
      </c>
      <c r="C113" s="41" t="s">
        <v>196</v>
      </c>
      <c r="D113" s="40" t="s">
        <v>195</v>
      </c>
      <c r="E113" s="39" t="s">
        <v>89</v>
      </c>
      <c r="F113" s="38"/>
      <c r="G113" s="37"/>
      <c r="H113" s="29">
        <v>25</v>
      </c>
      <c r="I113" s="29" t="str">
        <f t="shared" si="15"/>
        <v/>
      </c>
      <c r="J113" s="30" t="str">
        <f t="shared" si="16"/>
        <v/>
      </c>
      <c r="K113" s="29" t="str">
        <f t="shared" si="17"/>
        <v/>
      </c>
    </row>
    <row r="114" spans="1:11" ht="23.25" customHeight="1" x14ac:dyDescent="0.2">
      <c r="A114" s="183"/>
      <c r="B114" s="182"/>
      <c r="C114" s="41" t="s">
        <v>194</v>
      </c>
      <c r="D114" s="40" t="s">
        <v>193</v>
      </c>
      <c r="E114" s="39" t="s">
        <v>89</v>
      </c>
      <c r="F114" s="38"/>
      <c r="G114" s="37"/>
      <c r="H114" s="29">
        <v>30</v>
      </c>
      <c r="I114" s="29" t="str">
        <f t="shared" si="15"/>
        <v/>
      </c>
      <c r="J114" s="30" t="str">
        <f t="shared" si="16"/>
        <v/>
      </c>
      <c r="K114" s="29" t="str">
        <f t="shared" si="17"/>
        <v/>
      </c>
    </row>
    <row r="115" spans="1:11" ht="23.25" customHeight="1" x14ac:dyDescent="0.2">
      <c r="A115" s="183"/>
      <c r="B115" s="182"/>
      <c r="C115" s="41" t="s">
        <v>192</v>
      </c>
      <c r="D115" s="40" t="s">
        <v>191</v>
      </c>
      <c r="E115" s="39" t="s">
        <v>89</v>
      </c>
      <c r="F115" s="38"/>
      <c r="G115" s="37"/>
      <c r="H115" s="29">
        <v>35</v>
      </c>
      <c r="I115" s="29" t="str">
        <f t="shared" si="15"/>
        <v/>
      </c>
      <c r="J115" s="30" t="str">
        <f t="shared" si="16"/>
        <v/>
      </c>
      <c r="K115" s="29" t="str">
        <f t="shared" si="17"/>
        <v/>
      </c>
    </row>
    <row r="116" spans="1:11" ht="21" x14ac:dyDescent="0.2">
      <c r="A116" s="183"/>
      <c r="B116" s="182" t="s">
        <v>190</v>
      </c>
      <c r="C116" s="43" t="s">
        <v>189</v>
      </c>
      <c r="D116" s="40" t="s">
        <v>188</v>
      </c>
      <c r="E116" s="33" t="s">
        <v>89</v>
      </c>
      <c r="F116" s="38"/>
      <c r="G116" s="37"/>
      <c r="H116" s="29">
        <v>90</v>
      </c>
      <c r="I116" s="29" t="str">
        <f t="shared" si="15"/>
        <v/>
      </c>
      <c r="J116" s="30" t="str">
        <f t="shared" si="16"/>
        <v/>
      </c>
      <c r="K116" s="29" t="str">
        <f t="shared" si="17"/>
        <v/>
      </c>
    </row>
    <row r="117" spans="1:11" x14ac:dyDescent="0.2">
      <c r="A117" s="183"/>
      <c r="B117" s="182"/>
      <c r="C117" s="43" t="s">
        <v>187</v>
      </c>
      <c r="D117" s="40" t="s">
        <v>186</v>
      </c>
      <c r="E117" s="33" t="s">
        <v>89</v>
      </c>
      <c r="F117" s="38"/>
      <c r="G117" s="37"/>
      <c r="H117" s="29">
        <v>110</v>
      </c>
      <c r="I117" s="29" t="str">
        <f t="shared" si="15"/>
        <v/>
      </c>
      <c r="J117" s="30" t="str">
        <f t="shared" si="16"/>
        <v/>
      </c>
      <c r="K117" s="29" t="str">
        <f t="shared" si="17"/>
        <v/>
      </c>
    </row>
    <row r="118" spans="1:11" x14ac:dyDescent="0.2">
      <c r="A118" s="183"/>
      <c r="B118" s="182"/>
      <c r="C118" s="43" t="s">
        <v>185</v>
      </c>
      <c r="D118" s="40" t="s">
        <v>184</v>
      </c>
      <c r="E118" s="33" t="s">
        <v>89</v>
      </c>
      <c r="F118" s="38"/>
      <c r="G118" s="37"/>
      <c r="H118" s="29">
        <v>40</v>
      </c>
      <c r="I118" s="29" t="str">
        <f t="shared" si="15"/>
        <v/>
      </c>
      <c r="J118" s="30" t="str">
        <f t="shared" si="16"/>
        <v/>
      </c>
      <c r="K118" s="29" t="str">
        <f t="shared" si="17"/>
        <v/>
      </c>
    </row>
    <row r="119" spans="1:11" ht="21" x14ac:dyDescent="0.2">
      <c r="A119" s="183"/>
      <c r="B119" s="182"/>
      <c r="C119" s="43" t="s">
        <v>183</v>
      </c>
      <c r="D119" s="40" t="s">
        <v>182</v>
      </c>
      <c r="E119" s="33" t="s">
        <v>170</v>
      </c>
      <c r="F119" s="38"/>
      <c r="G119" s="37"/>
      <c r="H119" s="29">
        <v>15</v>
      </c>
      <c r="I119" s="29" t="str">
        <f t="shared" si="15"/>
        <v/>
      </c>
      <c r="J119" s="30" t="str">
        <f t="shared" si="16"/>
        <v/>
      </c>
      <c r="K119" s="29" t="str">
        <f t="shared" si="17"/>
        <v/>
      </c>
    </row>
    <row r="120" spans="1:11" x14ac:dyDescent="0.2">
      <c r="A120" s="183"/>
      <c r="B120" s="185" t="s">
        <v>181</v>
      </c>
      <c r="C120" s="43" t="s">
        <v>180</v>
      </c>
      <c r="D120" s="40" t="s">
        <v>179</v>
      </c>
      <c r="E120" s="33" t="s">
        <v>170</v>
      </c>
      <c r="F120" s="38"/>
      <c r="G120" s="37"/>
      <c r="H120" s="29">
        <v>40</v>
      </c>
      <c r="I120" s="29" t="str">
        <f t="shared" si="15"/>
        <v/>
      </c>
      <c r="J120" s="30" t="str">
        <f t="shared" si="16"/>
        <v/>
      </c>
      <c r="K120" s="29" t="str">
        <f t="shared" si="17"/>
        <v/>
      </c>
    </row>
    <row r="121" spans="1:11" x14ac:dyDescent="0.2">
      <c r="A121" s="183"/>
      <c r="B121" s="185"/>
      <c r="C121" s="43" t="s">
        <v>178</v>
      </c>
      <c r="D121" s="40" t="s">
        <v>177</v>
      </c>
      <c r="E121" s="33" t="s">
        <v>170</v>
      </c>
      <c r="F121" s="38"/>
      <c r="G121" s="37"/>
      <c r="H121" s="29">
        <v>40</v>
      </c>
      <c r="I121" s="29" t="str">
        <f t="shared" si="15"/>
        <v/>
      </c>
      <c r="J121" s="30" t="str">
        <f t="shared" si="16"/>
        <v/>
      </c>
      <c r="K121" s="29" t="str">
        <f t="shared" si="17"/>
        <v/>
      </c>
    </row>
    <row r="122" spans="1:11" x14ac:dyDescent="0.2">
      <c r="A122" s="183"/>
      <c r="B122" s="185"/>
      <c r="C122" s="43" t="s">
        <v>176</v>
      </c>
      <c r="D122" s="40" t="s">
        <v>175</v>
      </c>
      <c r="E122" s="33" t="s">
        <v>170</v>
      </c>
      <c r="F122" s="38"/>
      <c r="G122" s="37"/>
      <c r="H122" s="29">
        <v>60</v>
      </c>
      <c r="I122" s="29" t="str">
        <f t="shared" si="15"/>
        <v/>
      </c>
      <c r="J122" s="30" t="str">
        <f t="shared" si="16"/>
        <v/>
      </c>
      <c r="K122" s="29" t="str">
        <f t="shared" si="17"/>
        <v/>
      </c>
    </row>
    <row r="123" spans="1:11" x14ac:dyDescent="0.2">
      <c r="A123" s="183"/>
      <c r="B123" s="185"/>
      <c r="C123" s="43" t="s">
        <v>174</v>
      </c>
      <c r="D123" s="40" t="s">
        <v>173</v>
      </c>
      <c r="E123" s="33" t="s">
        <v>170</v>
      </c>
      <c r="F123" s="38"/>
      <c r="G123" s="37"/>
      <c r="H123" s="29">
        <v>100</v>
      </c>
      <c r="I123" s="29" t="str">
        <f t="shared" si="15"/>
        <v/>
      </c>
      <c r="J123" s="30" t="str">
        <f t="shared" si="16"/>
        <v/>
      </c>
      <c r="K123" s="29" t="str">
        <f t="shared" si="17"/>
        <v/>
      </c>
    </row>
    <row r="124" spans="1:11" x14ac:dyDescent="0.2">
      <c r="A124" s="183"/>
      <c r="B124" s="185"/>
      <c r="C124" s="43" t="s">
        <v>172</v>
      </c>
      <c r="D124" s="40" t="s">
        <v>171</v>
      </c>
      <c r="E124" s="33" t="s">
        <v>170</v>
      </c>
      <c r="F124" s="38"/>
      <c r="G124" s="37"/>
      <c r="H124" s="29">
        <v>70</v>
      </c>
      <c r="I124" s="29" t="str">
        <f t="shared" si="15"/>
        <v/>
      </c>
      <c r="J124" s="30" t="str">
        <f t="shared" si="16"/>
        <v/>
      </c>
      <c r="K124" s="29" t="str">
        <f t="shared" si="17"/>
        <v/>
      </c>
    </row>
    <row r="125" spans="1:11" x14ac:dyDescent="0.2">
      <c r="A125" s="183"/>
      <c r="B125" s="185" t="s">
        <v>169</v>
      </c>
      <c r="C125" s="43" t="s">
        <v>168</v>
      </c>
      <c r="D125" s="42" t="s">
        <v>167</v>
      </c>
      <c r="E125" s="33" t="s">
        <v>89</v>
      </c>
      <c r="F125" s="38"/>
      <c r="G125" s="37"/>
      <c r="H125" s="29">
        <v>4</v>
      </c>
      <c r="I125" s="29" t="str">
        <f t="shared" si="15"/>
        <v/>
      </c>
      <c r="J125" s="30" t="str">
        <f t="shared" si="16"/>
        <v/>
      </c>
      <c r="K125" s="29" t="str">
        <f t="shared" si="17"/>
        <v/>
      </c>
    </row>
    <row r="126" spans="1:11" x14ac:dyDescent="0.2">
      <c r="A126" s="183"/>
      <c r="B126" s="185"/>
      <c r="C126" s="43" t="s">
        <v>166</v>
      </c>
      <c r="D126" s="42" t="s">
        <v>165</v>
      </c>
      <c r="E126" s="33" t="s">
        <v>89</v>
      </c>
      <c r="F126" s="38"/>
      <c r="G126" s="37"/>
      <c r="H126" s="29">
        <v>9</v>
      </c>
      <c r="I126" s="29" t="str">
        <f t="shared" si="15"/>
        <v/>
      </c>
      <c r="J126" s="30" t="str">
        <f t="shared" si="16"/>
        <v/>
      </c>
      <c r="K126" s="29" t="str">
        <f t="shared" si="17"/>
        <v/>
      </c>
    </row>
    <row r="127" spans="1:11" x14ac:dyDescent="0.2">
      <c r="A127" s="183"/>
      <c r="B127" s="185"/>
      <c r="C127" s="43" t="s">
        <v>164</v>
      </c>
      <c r="D127" s="42" t="s">
        <v>163</v>
      </c>
      <c r="E127" s="33" t="s">
        <v>89</v>
      </c>
      <c r="F127" s="38"/>
      <c r="G127" s="37"/>
      <c r="H127" s="29">
        <v>14</v>
      </c>
      <c r="I127" s="29" t="str">
        <f t="shared" si="15"/>
        <v/>
      </c>
      <c r="J127" s="30" t="str">
        <f t="shared" si="16"/>
        <v/>
      </c>
      <c r="K127" s="29" t="str">
        <f t="shared" si="17"/>
        <v/>
      </c>
    </row>
    <row r="128" spans="1:11" x14ac:dyDescent="0.2">
      <c r="A128" s="183"/>
      <c r="B128" s="185"/>
      <c r="C128" s="43" t="s">
        <v>162</v>
      </c>
      <c r="D128" s="42" t="s">
        <v>161</v>
      </c>
      <c r="E128" s="33" t="s">
        <v>89</v>
      </c>
      <c r="F128" s="38"/>
      <c r="G128" s="37"/>
      <c r="H128" s="29">
        <v>9</v>
      </c>
      <c r="I128" s="29" t="str">
        <f t="shared" si="15"/>
        <v/>
      </c>
      <c r="J128" s="30" t="str">
        <f t="shared" si="16"/>
        <v/>
      </c>
      <c r="K128" s="29" t="str">
        <f t="shared" si="17"/>
        <v/>
      </c>
    </row>
    <row r="129" spans="1:11" x14ac:dyDescent="0.2">
      <c r="A129" s="183"/>
      <c r="B129" s="185"/>
      <c r="C129" s="43" t="s">
        <v>160</v>
      </c>
      <c r="D129" s="42" t="s">
        <v>159</v>
      </c>
      <c r="E129" s="33" t="s">
        <v>89</v>
      </c>
      <c r="F129" s="38"/>
      <c r="G129" s="37"/>
      <c r="H129" s="29">
        <v>16</v>
      </c>
      <c r="I129" s="29" t="str">
        <f t="shared" si="15"/>
        <v/>
      </c>
      <c r="J129" s="30" t="str">
        <f t="shared" si="16"/>
        <v/>
      </c>
      <c r="K129" s="29" t="str">
        <f t="shared" si="17"/>
        <v/>
      </c>
    </row>
    <row r="130" spans="1:11" x14ac:dyDescent="0.2">
      <c r="A130" s="183"/>
      <c r="B130" s="185"/>
      <c r="C130" s="43" t="s">
        <v>158</v>
      </c>
      <c r="D130" s="42" t="s">
        <v>157</v>
      </c>
      <c r="E130" s="33" t="s">
        <v>89</v>
      </c>
      <c r="F130" s="38"/>
      <c r="G130" s="37"/>
      <c r="H130" s="29">
        <v>20</v>
      </c>
      <c r="I130" s="29" t="str">
        <f t="shared" si="15"/>
        <v/>
      </c>
      <c r="J130" s="30" t="str">
        <f t="shared" si="16"/>
        <v/>
      </c>
      <c r="K130" s="29" t="str">
        <f t="shared" si="17"/>
        <v/>
      </c>
    </row>
    <row r="131" spans="1:11" x14ac:dyDescent="0.2">
      <c r="A131" s="183"/>
      <c r="B131" s="185"/>
      <c r="C131" s="43" t="s">
        <v>156</v>
      </c>
      <c r="D131" s="42" t="s">
        <v>155</v>
      </c>
      <c r="E131" s="33" t="s">
        <v>89</v>
      </c>
      <c r="F131" s="38"/>
      <c r="G131" s="37"/>
      <c r="H131" s="29">
        <v>11</v>
      </c>
      <c r="I131" s="29" t="str">
        <f t="shared" si="15"/>
        <v/>
      </c>
      <c r="J131" s="30" t="str">
        <f t="shared" si="16"/>
        <v/>
      </c>
      <c r="K131" s="29" t="str">
        <f t="shared" si="17"/>
        <v/>
      </c>
    </row>
    <row r="132" spans="1:11" x14ac:dyDescent="0.2">
      <c r="A132" s="183"/>
      <c r="B132" s="185"/>
      <c r="C132" s="43" t="s">
        <v>154</v>
      </c>
      <c r="D132" s="42" t="s">
        <v>153</v>
      </c>
      <c r="E132" s="33" t="s">
        <v>89</v>
      </c>
      <c r="F132" s="38"/>
      <c r="G132" s="37"/>
      <c r="H132" s="29">
        <v>15</v>
      </c>
      <c r="I132" s="29" t="str">
        <f t="shared" si="15"/>
        <v/>
      </c>
      <c r="J132" s="30" t="str">
        <f t="shared" si="16"/>
        <v/>
      </c>
      <c r="K132" s="29" t="str">
        <f t="shared" si="17"/>
        <v/>
      </c>
    </row>
    <row r="133" spans="1:11" x14ac:dyDescent="0.2">
      <c r="A133" s="183"/>
      <c r="B133" s="182" t="s">
        <v>152</v>
      </c>
      <c r="C133" s="43" t="s">
        <v>151</v>
      </c>
      <c r="D133" s="42" t="s">
        <v>150</v>
      </c>
      <c r="E133" s="33" t="s">
        <v>83</v>
      </c>
      <c r="F133" s="38"/>
      <c r="G133" s="37"/>
      <c r="H133" s="29">
        <v>2000</v>
      </c>
      <c r="I133" s="29" t="str">
        <f t="shared" si="15"/>
        <v/>
      </c>
      <c r="J133" s="30" t="str">
        <f t="shared" si="16"/>
        <v/>
      </c>
      <c r="K133" s="29" t="str">
        <f t="shared" si="17"/>
        <v/>
      </c>
    </row>
    <row r="134" spans="1:11" ht="18.399999999999999" customHeight="1" x14ac:dyDescent="0.2">
      <c r="A134" s="183"/>
      <c r="B134" s="182"/>
      <c r="C134" s="43" t="s">
        <v>149</v>
      </c>
      <c r="D134" s="42" t="s">
        <v>148</v>
      </c>
      <c r="E134" s="33" t="s">
        <v>83</v>
      </c>
      <c r="F134" s="38"/>
      <c r="G134" s="37"/>
      <c r="H134" s="29">
        <v>2500</v>
      </c>
      <c r="I134" s="29" t="str">
        <f t="shared" si="15"/>
        <v/>
      </c>
      <c r="J134" s="30" t="str">
        <f t="shared" si="16"/>
        <v/>
      </c>
      <c r="K134" s="29" t="str">
        <f t="shared" si="17"/>
        <v/>
      </c>
    </row>
    <row r="135" spans="1:11" ht="18.399999999999999" customHeight="1" x14ac:dyDescent="0.2">
      <c r="A135" s="183"/>
      <c r="B135" s="182"/>
      <c r="C135" s="43" t="s">
        <v>147</v>
      </c>
      <c r="D135" s="42" t="s">
        <v>146</v>
      </c>
      <c r="E135" s="33" t="s">
        <v>83</v>
      </c>
      <c r="F135" s="38"/>
      <c r="G135" s="37"/>
      <c r="H135" s="29" t="s">
        <v>82</v>
      </c>
      <c r="I135" s="29" t="str">
        <f t="shared" si="15"/>
        <v/>
      </c>
      <c r="J135" s="30" t="str">
        <f t="shared" si="16"/>
        <v/>
      </c>
      <c r="K135" s="29" t="str">
        <f t="shared" si="17"/>
        <v/>
      </c>
    </row>
    <row r="136" spans="1:11" x14ac:dyDescent="0.2">
      <c r="A136" s="183"/>
      <c r="B136" s="182" t="s">
        <v>145</v>
      </c>
      <c r="C136" s="43" t="s">
        <v>144</v>
      </c>
      <c r="D136" s="42" t="s">
        <v>143</v>
      </c>
      <c r="E136" s="33" t="s">
        <v>83</v>
      </c>
      <c r="F136" s="38"/>
      <c r="G136" s="37"/>
      <c r="H136" s="29">
        <v>1500</v>
      </c>
      <c r="I136" s="29" t="str">
        <f t="shared" si="15"/>
        <v/>
      </c>
      <c r="J136" s="30" t="str">
        <f t="shared" si="16"/>
        <v/>
      </c>
      <c r="K136" s="29" t="str">
        <f t="shared" si="17"/>
        <v/>
      </c>
    </row>
    <row r="137" spans="1:11" x14ac:dyDescent="0.2">
      <c r="A137" s="183"/>
      <c r="B137" s="182"/>
      <c r="C137" s="43" t="s">
        <v>142</v>
      </c>
      <c r="D137" s="42" t="s">
        <v>141</v>
      </c>
      <c r="E137" s="33" t="s">
        <v>83</v>
      </c>
      <c r="F137" s="38"/>
      <c r="G137" s="37"/>
      <c r="H137" s="29">
        <v>1000</v>
      </c>
      <c r="I137" s="29" t="str">
        <f t="shared" si="15"/>
        <v/>
      </c>
      <c r="J137" s="30" t="str">
        <f t="shared" si="16"/>
        <v/>
      </c>
      <c r="K137" s="29" t="str">
        <f t="shared" si="17"/>
        <v/>
      </c>
    </row>
    <row r="138" spans="1:11" ht="15.6" customHeight="1" x14ac:dyDescent="0.2">
      <c r="A138" s="183"/>
      <c r="B138" s="182"/>
      <c r="C138" s="43" t="s">
        <v>140</v>
      </c>
      <c r="D138" s="42" t="s">
        <v>139</v>
      </c>
      <c r="E138" s="33" t="s">
        <v>83</v>
      </c>
      <c r="F138" s="38"/>
      <c r="G138" s="37"/>
      <c r="H138" s="29" t="s">
        <v>82</v>
      </c>
      <c r="I138" s="29" t="str">
        <f t="shared" si="15"/>
        <v/>
      </c>
      <c r="J138" s="30" t="str">
        <f t="shared" si="16"/>
        <v/>
      </c>
      <c r="K138" s="29" t="str">
        <f t="shared" si="17"/>
        <v/>
      </c>
    </row>
    <row r="139" spans="1:11" s="28" customFormat="1" ht="12.75" customHeight="1" x14ac:dyDescent="0.2">
      <c r="A139" s="179" t="s">
        <v>138</v>
      </c>
      <c r="B139" s="180"/>
      <c r="C139" s="180"/>
      <c r="D139" s="180"/>
      <c r="E139" s="180"/>
      <c r="F139" s="180"/>
      <c r="G139" s="180"/>
      <c r="H139" s="181"/>
      <c r="I139" s="72">
        <f>SUM(I108:I138)</f>
        <v>0</v>
      </c>
      <c r="J139" s="72">
        <f>SUM(J108:J138)</f>
        <v>0</v>
      </c>
      <c r="K139" s="72">
        <f>SUM(K108:K138)</f>
        <v>0</v>
      </c>
    </row>
    <row r="140" spans="1:11" ht="21.2" customHeight="1" x14ac:dyDescent="0.2">
      <c r="A140" s="183" t="s">
        <v>137</v>
      </c>
      <c r="B140" s="182" t="s">
        <v>136</v>
      </c>
      <c r="C140" s="41" t="s">
        <v>135</v>
      </c>
      <c r="D140" s="40" t="s">
        <v>134</v>
      </c>
      <c r="E140" s="33" t="s">
        <v>83</v>
      </c>
      <c r="F140" s="38"/>
      <c r="G140" s="37"/>
      <c r="H140" s="29" t="s">
        <v>82</v>
      </c>
      <c r="I140" s="29" t="str">
        <f t="shared" ref="I140:I151" si="18">IF(F140=0,"",G140*F140)</f>
        <v/>
      </c>
      <c r="J140" s="30" t="str">
        <f t="shared" ref="J140:J151" si="19">IF(F140&lt;&gt;0,I140*$I$4,"")</f>
        <v/>
      </c>
      <c r="K140" s="29" t="str">
        <f t="shared" ref="K140:K151" si="20">IF(F140&lt;&gt;"",I140+J140,"")</f>
        <v/>
      </c>
    </row>
    <row r="141" spans="1:11" ht="23.1" customHeight="1" x14ac:dyDescent="0.2">
      <c r="A141" s="183"/>
      <c r="B141" s="182"/>
      <c r="C141" s="41" t="s">
        <v>133</v>
      </c>
      <c r="D141" s="40" t="s">
        <v>132</v>
      </c>
      <c r="E141" s="33" t="s">
        <v>83</v>
      </c>
      <c r="F141" s="38"/>
      <c r="G141" s="37"/>
      <c r="H141" s="29" t="s">
        <v>82</v>
      </c>
      <c r="I141" s="29" t="str">
        <f t="shared" si="18"/>
        <v/>
      </c>
      <c r="J141" s="30" t="str">
        <f t="shared" si="19"/>
        <v/>
      </c>
      <c r="K141" s="29" t="str">
        <f t="shared" si="20"/>
        <v/>
      </c>
    </row>
    <row r="142" spans="1:11" ht="21.2" customHeight="1" x14ac:dyDescent="0.2">
      <c r="A142" s="183"/>
      <c r="B142" s="182" t="s">
        <v>131</v>
      </c>
      <c r="C142" s="43" t="s">
        <v>130</v>
      </c>
      <c r="D142" s="42" t="s">
        <v>129</v>
      </c>
      <c r="E142" s="33" t="s">
        <v>83</v>
      </c>
      <c r="F142" s="38"/>
      <c r="G142" s="37"/>
      <c r="H142" s="29" t="s">
        <v>82</v>
      </c>
      <c r="I142" s="29" t="str">
        <f t="shared" si="18"/>
        <v/>
      </c>
      <c r="J142" s="30" t="str">
        <f t="shared" si="19"/>
        <v/>
      </c>
      <c r="K142" s="29" t="str">
        <f t="shared" si="20"/>
        <v/>
      </c>
    </row>
    <row r="143" spans="1:11" ht="21.2" customHeight="1" x14ac:dyDescent="0.2">
      <c r="A143" s="183"/>
      <c r="B143" s="182"/>
      <c r="C143" s="43" t="s">
        <v>128</v>
      </c>
      <c r="D143" s="40" t="s">
        <v>127</v>
      </c>
      <c r="E143" s="33" t="s">
        <v>83</v>
      </c>
      <c r="F143" s="38"/>
      <c r="G143" s="37"/>
      <c r="H143" s="29" t="s">
        <v>82</v>
      </c>
      <c r="I143" s="29" t="str">
        <f t="shared" si="18"/>
        <v/>
      </c>
      <c r="J143" s="30" t="str">
        <f t="shared" si="19"/>
        <v/>
      </c>
      <c r="K143" s="29" t="str">
        <f t="shared" si="20"/>
        <v/>
      </c>
    </row>
    <row r="144" spans="1:11" ht="31.9" customHeight="1" x14ac:dyDescent="0.2">
      <c r="A144" s="183"/>
      <c r="B144" s="182"/>
      <c r="C144" s="43" t="s">
        <v>126</v>
      </c>
      <c r="D144" s="42" t="s">
        <v>125</v>
      </c>
      <c r="E144" s="33" t="s">
        <v>83</v>
      </c>
      <c r="F144" s="38"/>
      <c r="G144" s="37"/>
      <c r="H144" s="29" t="s">
        <v>82</v>
      </c>
      <c r="I144" s="29" t="str">
        <f t="shared" si="18"/>
        <v/>
      </c>
      <c r="J144" s="30" t="str">
        <f t="shared" si="19"/>
        <v/>
      </c>
      <c r="K144" s="29" t="str">
        <f t="shared" si="20"/>
        <v/>
      </c>
    </row>
    <row r="145" spans="1:11" ht="15.6" customHeight="1" x14ac:dyDescent="0.2">
      <c r="A145" s="183"/>
      <c r="B145" s="182" t="s">
        <v>124</v>
      </c>
      <c r="C145" s="41" t="s">
        <v>123</v>
      </c>
      <c r="D145" s="40" t="s">
        <v>122</v>
      </c>
      <c r="E145" s="39" t="s">
        <v>115</v>
      </c>
      <c r="F145" s="38"/>
      <c r="G145" s="37"/>
      <c r="H145" s="29">
        <v>18</v>
      </c>
      <c r="I145" s="29" t="str">
        <f t="shared" si="18"/>
        <v/>
      </c>
      <c r="J145" s="30" t="str">
        <f t="shared" si="19"/>
        <v/>
      </c>
      <c r="K145" s="29" t="str">
        <f t="shared" si="20"/>
        <v/>
      </c>
    </row>
    <row r="146" spans="1:11" ht="23.1" customHeight="1" x14ac:dyDescent="0.2">
      <c r="A146" s="183"/>
      <c r="B146" s="182"/>
      <c r="C146" s="41" t="s">
        <v>121</v>
      </c>
      <c r="D146" s="40" t="s">
        <v>120</v>
      </c>
      <c r="E146" s="39" t="s">
        <v>115</v>
      </c>
      <c r="F146" s="38"/>
      <c r="G146" s="37"/>
      <c r="H146" s="29">
        <v>18</v>
      </c>
      <c r="I146" s="29" t="str">
        <f t="shared" si="18"/>
        <v/>
      </c>
      <c r="J146" s="30" t="str">
        <f t="shared" si="19"/>
        <v/>
      </c>
      <c r="K146" s="29" t="str">
        <f t="shared" si="20"/>
        <v/>
      </c>
    </row>
    <row r="147" spans="1:11" ht="21.2" customHeight="1" x14ac:dyDescent="0.2">
      <c r="A147" s="183"/>
      <c r="B147" s="182"/>
      <c r="C147" s="41" t="s">
        <v>119</v>
      </c>
      <c r="D147" s="40" t="s">
        <v>118</v>
      </c>
      <c r="E147" s="39" t="s">
        <v>115</v>
      </c>
      <c r="F147" s="38"/>
      <c r="G147" s="37"/>
      <c r="H147" s="29">
        <v>20</v>
      </c>
      <c r="I147" s="29" t="str">
        <f t="shared" si="18"/>
        <v/>
      </c>
      <c r="J147" s="30" t="str">
        <f t="shared" si="19"/>
        <v/>
      </c>
      <c r="K147" s="29" t="str">
        <f t="shared" si="20"/>
        <v/>
      </c>
    </row>
    <row r="148" spans="1:11" ht="26.1" customHeight="1" x14ac:dyDescent="0.2">
      <c r="A148" s="183"/>
      <c r="B148" s="182"/>
      <c r="C148" s="41" t="s">
        <v>117</v>
      </c>
      <c r="D148" s="40" t="s">
        <v>116</v>
      </c>
      <c r="E148" s="39" t="s">
        <v>115</v>
      </c>
      <c r="F148" s="38"/>
      <c r="G148" s="37"/>
      <c r="H148" s="29">
        <v>20</v>
      </c>
      <c r="I148" s="29" t="str">
        <f t="shared" si="18"/>
        <v/>
      </c>
      <c r="J148" s="30" t="str">
        <f t="shared" si="19"/>
        <v/>
      </c>
      <c r="K148" s="29" t="str">
        <f t="shared" si="20"/>
        <v/>
      </c>
    </row>
    <row r="149" spans="1:11" ht="17.649999999999999" customHeight="1" x14ac:dyDescent="0.2">
      <c r="A149" s="183"/>
      <c r="B149" s="182" t="s">
        <v>114</v>
      </c>
      <c r="C149" s="41" t="s">
        <v>113</v>
      </c>
      <c r="D149" s="40" t="s">
        <v>112</v>
      </c>
      <c r="E149" s="33" t="s">
        <v>83</v>
      </c>
      <c r="F149" s="38"/>
      <c r="G149" s="37"/>
      <c r="H149" s="29">
        <v>15000</v>
      </c>
      <c r="I149" s="29" t="str">
        <f t="shared" si="18"/>
        <v/>
      </c>
      <c r="J149" s="30" t="str">
        <f t="shared" si="19"/>
        <v/>
      </c>
      <c r="K149" s="29" t="str">
        <f t="shared" si="20"/>
        <v/>
      </c>
    </row>
    <row r="150" spans="1:11" ht="26.1" customHeight="1" x14ac:dyDescent="0.2">
      <c r="A150" s="183"/>
      <c r="B150" s="182"/>
      <c r="C150" s="41" t="s">
        <v>111</v>
      </c>
      <c r="D150" s="40" t="s">
        <v>110</v>
      </c>
      <c r="E150" s="39" t="s">
        <v>109</v>
      </c>
      <c r="F150" s="38"/>
      <c r="G150" s="37"/>
      <c r="H150" s="29">
        <v>1800</v>
      </c>
      <c r="I150" s="29" t="str">
        <f t="shared" si="18"/>
        <v/>
      </c>
      <c r="J150" s="30" t="str">
        <f t="shared" si="19"/>
        <v/>
      </c>
      <c r="K150" s="29" t="str">
        <f t="shared" si="20"/>
        <v/>
      </c>
    </row>
    <row r="151" spans="1:11" ht="60.75" customHeight="1" x14ac:dyDescent="0.2">
      <c r="A151" s="183"/>
      <c r="B151" s="44" t="s">
        <v>108</v>
      </c>
      <c r="C151" s="41" t="s">
        <v>107</v>
      </c>
      <c r="D151" s="40" t="s">
        <v>106</v>
      </c>
      <c r="E151" s="39" t="s">
        <v>105</v>
      </c>
      <c r="F151" s="38"/>
      <c r="G151" s="37"/>
      <c r="H151" s="29">
        <v>2000</v>
      </c>
      <c r="I151" s="29" t="str">
        <f t="shared" si="18"/>
        <v/>
      </c>
      <c r="J151" s="30" t="str">
        <f t="shared" si="19"/>
        <v/>
      </c>
      <c r="K151" s="29" t="str">
        <f t="shared" si="20"/>
        <v/>
      </c>
    </row>
    <row r="152" spans="1:11" s="28" customFormat="1" x14ac:dyDescent="0.2">
      <c r="A152" s="179" t="s">
        <v>104</v>
      </c>
      <c r="B152" s="180"/>
      <c r="C152" s="180"/>
      <c r="D152" s="180"/>
      <c r="E152" s="180"/>
      <c r="F152" s="180"/>
      <c r="G152" s="180"/>
      <c r="H152" s="181"/>
      <c r="I152" s="72">
        <f>SUM(I140:I151)</f>
        <v>0</v>
      </c>
      <c r="J152" s="72">
        <f>SUM(J140:J151)</f>
        <v>0</v>
      </c>
      <c r="K152" s="72">
        <f>SUM(K140:K151)</f>
        <v>0</v>
      </c>
    </row>
    <row r="153" spans="1:11" ht="17.649999999999999" customHeight="1" x14ac:dyDescent="0.2">
      <c r="A153" s="183" t="s">
        <v>103</v>
      </c>
      <c r="B153" s="182" t="s">
        <v>102</v>
      </c>
      <c r="C153" s="43" t="s">
        <v>101</v>
      </c>
      <c r="D153" s="42" t="s">
        <v>100</v>
      </c>
      <c r="E153" s="33" t="s">
        <v>99</v>
      </c>
      <c r="F153" s="38"/>
      <c r="G153" s="37"/>
      <c r="H153" s="29">
        <v>4.5</v>
      </c>
      <c r="I153" s="29" t="str">
        <f>IF(F153=0,"",G153*F153)</f>
        <v/>
      </c>
      <c r="J153" s="30" t="str">
        <f>IF(F153&lt;&gt;0,I153*$I$4,"")</f>
        <v/>
      </c>
      <c r="K153" s="29" t="str">
        <f>IF(F153&lt;&gt;"",I153+J153,"")</f>
        <v/>
      </c>
    </row>
    <row r="154" spans="1:11" ht="17.649999999999999" customHeight="1" x14ac:dyDescent="0.2">
      <c r="A154" s="183"/>
      <c r="B154" s="182"/>
      <c r="C154" s="43" t="s">
        <v>98</v>
      </c>
      <c r="D154" s="42" t="s">
        <v>97</v>
      </c>
      <c r="E154" s="39" t="s">
        <v>89</v>
      </c>
      <c r="F154" s="38"/>
      <c r="G154" s="37"/>
      <c r="H154" s="29">
        <v>25</v>
      </c>
      <c r="I154" s="29" t="str">
        <f>IF(F154=0,"",G154*F154)</f>
        <v/>
      </c>
      <c r="J154" s="30" t="str">
        <f>IF(F154&lt;&gt;0,I154*$I$4,"")</f>
        <v/>
      </c>
      <c r="K154" s="29" t="str">
        <f>IF(F154&lt;&gt;"",I154+J154,"")</f>
        <v/>
      </c>
    </row>
    <row r="155" spans="1:11" ht="17.649999999999999" customHeight="1" x14ac:dyDescent="0.2">
      <c r="A155" s="183"/>
      <c r="B155" s="182"/>
      <c r="C155" s="41" t="s">
        <v>96</v>
      </c>
      <c r="D155" s="40" t="s">
        <v>95</v>
      </c>
      <c r="E155" s="39" t="s">
        <v>94</v>
      </c>
      <c r="F155" s="38"/>
      <c r="G155" s="37"/>
      <c r="H155" s="29">
        <v>25</v>
      </c>
      <c r="I155" s="29" t="str">
        <f>IF(F155=0,"",G155*F155)</f>
        <v/>
      </c>
      <c r="J155" s="30" t="str">
        <f>IF(F155&lt;&gt;0,I155*$I$4,"")</f>
        <v/>
      </c>
      <c r="K155" s="29" t="str">
        <f>IF(F155&lt;&gt;"",I155+J155,"")</f>
        <v/>
      </c>
    </row>
    <row r="156" spans="1:11" ht="17.649999999999999" customHeight="1" x14ac:dyDescent="0.2">
      <c r="A156" s="183"/>
      <c r="B156" s="182"/>
      <c r="C156" s="41" t="s">
        <v>93</v>
      </c>
      <c r="D156" s="40" t="s">
        <v>92</v>
      </c>
      <c r="E156" s="39" t="s">
        <v>89</v>
      </c>
      <c r="F156" s="38"/>
      <c r="G156" s="37"/>
      <c r="H156" s="29">
        <v>30</v>
      </c>
      <c r="I156" s="29" t="str">
        <f>IF(F156=0,"",G156*F156)</f>
        <v/>
      </c>
      <c r="J156" s="30" t="str">
        <f>IF(F156&lt;&gt;0,I156*$I$4,"")</f>
        <v/>
      </c>
      <c r="K156" s="29" t="str">
        <f>IF(F156&lt;&gt;"",I156+J156,"")</f>
        <v/>
      </c>
    </row>
    <row r="157" spans="1:11" ht="19.7" customHeight="1" x14ac:dyDescent="0.2">
      <c r="A157" s="183"/>
      <c r="B157" s="182"/>
      <c r="C157" s="41" t="s">
        <v>91</v>
      </c>
      <c r="D157" s="40" t="s">
        <v>90</v>
      </c>
      <c r="E157" s="39" t="s">
        <v>89</v>
      </c>
      <c r="F157" s="38"/>
      <c r="G157" s="37"/>
      <c r="H157" s="29">
        <v>50</v>
      </c>
      <c r="I157" s="29" t="str">
        <f>IF(F157=0,"",G157*F157)</f>
        <v/>
      </c>
      <c r="J157" s="30" t="str">
        <f>IF(F157&lt;&gt;0,I157*$I$4,"")</f>
        <v/>
      </c>
      <c r="K157" s="29" t="str">
        <f>IF(F157&lt;&gt;"",I157+J157,"")</f>
        <v/>
      </c>
    </row>
    <row r="158" spans="1:11" s="28" customFormat="1" ht="16.350000000000001" customHeight="1" x14ac:dyDescent="0.2">
      <c r="A158" s="179" t="s">
        <v>88</v>
      </c>
      <c r="B158" s="180"/>
      <c r="C158" s="180"/>
      <c r="D158" s="180"/>
      <c r="E158" s="180"/>
      <c r="F158" s="180"/>
      <c r="G158" s="180"/>
      <c r="H158" s="181"/>
      <c r="I158" s="72">
        <f>SUM(I153:I157)</f>
        <v>0</v>
      </c>
      <c r="J158" s="72">
        <f>SUM(J153:J157)</f>
        <v>0</v>
      </c>
      <c r="K158" s="72">
        <f>SUM(K153:K157)</f>
        <v>0</v>
      </c>
    </row>
    <row r="159" spans="1:11" s="28" customFormat="1" ht="60" customHeight="1" x14ac:dyDescent="0.2">
      <c r="A159" s="36" t="s">
        <v>87</v>
      </c>
      <c r="B159" s="35" t="s">
        <v>86</v>
      </c>
      <c r="C159" s="33" t="s">
        <v>85</v>
      </c>
      <c r="D159" s="34" t="s">
        <v>84</v>
      </c>
      <c r="E159" s="33" t="s">
        <v>83</v>
      </c>
      <c r="F159" s="14"/>
      <c r="G159" s="32"/>
      <c r="H159" s="31" t="s">
        <v>82</v>
      </c>
      <c r="I159" s="29" t="str">
        <f>IF(F159=0,"",G159*F159)</f>
        <v/>
      </c>
      <c r="J159" s="30" t="str">
        <f>IF(F159&lt;&gt;0,I159*$I$4,"")</f>
        <v/>
      </c>
      <c r="K159" s="29" t="str">
        <f>IF(F159&lt;&gt;"",I159+J159,"")</f>
        <v/>
      </c>
    </row>
    <row r="160" spans="1:11" s="28" customFormat="1" ht="16.350000000000001" customHeight="1" x14ac:dyDescent="0.2">
      <c r="A160" s="179" t="s">
        <v>81</v>
      </c>
      <c r="B160" s="180"/>
      <c r="C160" s="180"/>
      <c r="D160" s="180"/>
      <c r="E160" s="180"/>
      <c r="F160" s="180"/>
      <c r="G160" s="180"/>
      <c r="H160" s="181"/>
      <c r="I160" s="72">
        <f>SUM(I159)</f>
        <v>0</v>
      </c>
      <c r="J160" s="72">
        <f>SUM(J159)</f>
        <v>0</v>
      </c>
      <c r="K160" s="72">
        <f>SUM(K159)</f>
        <v>0</v>
      </c>
    </row>
    <row r="161" spans="1:11" ht="22.7" customHeight="1" x14ac:dyDescent="0.2">
      <c r="A161" s="186" t="s">
        <v>80</v>
      </c>
      <c r="B161" s="186"/>
      <c r="C161" s="186"/>
      <c r="D161" s="186"/>
      <c r="E161" s="186"/>
      <c r="F161" s="186"/>
      <c r="G161" s="186"/>
      <c r="H161" s="186"/>
      <c r="I161" s="27" t="s">
        <v>49</v>
      </c>
      <c r="J161" s="27" t="s">
        <v>2</v>
      </c>
      <c r="K161" s="27" t="s">
        <v>3</v>
      </c>
    </row>
    <row r="162" spans="1:11" x14ac:dyDescent="0.2">
      <c r="A162" s="187" t="s">
        <v>79</v>
      </c>
      <c r="B162" s="187"/>
      <c r="C162" s="187"/>
      <c r="D162" s="187"/>
      <c r="E162" s="187"/>
      <c r="F162" s="187"/>
      <c r="G162" s="187"/>
      <c r="H162" s="187"/>
      <c r="I162" s="26">
        <f>I12</f>
        <v>0</v>
      </c>
      <c r="J162" s="26">
        <f>J12</f>
        <v>0</v>
      </c>
      <c r="K162" s="26">
        <f>K12</f>
        <v>0</v>
      </c>
    </row>
    <row r="163" spans="1:11" x14ac:dyDescent="0.2">
      <c r="A163" s="187" t="s">
        <v>78</v>
      </c>
      <c r="B163" s="187"/>
      <c r="C163" s="187"/>
      <c r="D163" s="187"/>
      <c r="E163" s="187"/>
      <c r="F163" s="187"/>
      <c r="G163" s="187"/>
      <c r="H163" s="187"/>
      <c r="I163" s="26">
        <f>I27</f>
        <v>0</v>
      </c>
      <c r="J163" s="26">
        <f>J27</f>
        <v>0</v>
      </c>
      <c r="K163" s="26">
        <f>K27</f>
        <v>0</v>
      </c>
    </row>
    <row r="164" spans="1:11" x14ac:dyDescent="0.2">
      <c r="A164" s="187" t="s">
        <v>77</v>
      </c>
      <c r="B164" s="187"/>
      <c r="C164" s="187"/>
      <c r="D164" s="187"/>
      <c r="E164" s="187"/>
      <c r="F164" s="187"/>
      <c r="G164" s="187"/>
      <c r="H164" s="187"/>
      <c r="I164" s="26">
        <f>I43</f>
        <v>0</v>
      </c>
      <c r="J164" s="26">
        <f>J43</f>
        <v>0</v>
      </c>
      <c r="K164" s="26">
        <f>K43</f>
        <v>0</v>
      </c>
    </row>
    <row r="165" spans="1:11" x14ac:dyDescent="0.2">
      <c r="A165" s="187" t="s">
        <v>76</v>
      </c>
      <c r="B165" s="187"/>
      <c r="C165" s="187"/>
      <c r="D165" s="187"/>
      <c r="E165" s="187"/>
      <c r="F165" s="187"/>
      <c r="G165" s="187"/>
      <c r="H165" s="187"/>
      <c r="I165" s="26">
        <f>I81</f>
        <v>0</v>
      </c>
      <c r="J165" s="26">
        <f>J81</f>
        <v>0</v>
      </c>
      <c r="K165" s="26">
        <f>K81</f>
        <v>0</v>
      </c>
    </row>
    <row r="166" spans="1:11" x14ac:dyDescent="0.2">
      <c r="A166" s="187" t="s">
        <v>75</v>
      </c>
      <c r="B166" s="187"/>
      <c r="C166" s="187"/>
      <c r="D166" s="187"/>
      <c r="E166" s="187"/>
      <c r="F166" s="187"/>
      <c r="G166" s="187"/>
      <c r="H166" s="187"/>
      <c r="I166" s="26">
        <f>I107</f>
        <v>0</v>
      </c>
      <c r="J166" s="26">
        <f>J107</f>
        <v>0</v>
      </c>
      <c r="K166" s="26">
        <f>K107</f>
        <v>0</v>
      </c>
    </row>
    <row r="167" spans="1:11" x14ac:dyDescent="0.2">
      <c r="A167" s="187" t="s">
        <v>74</v>
      </c>
      <c r="B167" s="187"/>
      <c r="C167" s="187"/>
      <c r="D167" s="187"/>
      <c r="E167" s="187"/>
      <c r="F167" s="187"/>
      <c r="G167" s="187"/>
      <c r="H167" s="187"/>
      <c r="I167" s="26">
        <f>I139</f>
        <v>0</v>
      </c>
      <c r="J167" s="26">
        <f>J139</f>
        <v>0</v>
      </c>
      <c r="K167" s="26">
        <f>K139</f>
        <v>0</v>
      </c>
    </row>
    <row r="168" spans="1:11" x14ac:dyDescent="0.2">
      <c r="A168" s="187" t="s">
        <v>73</v>
      </c>
      <c r="B168" s="187"/>
      <c r="C168" s="187"/>
      <c r="D168" s="187"/>
      <c r="E168" s="187"/>
      <c r="F168" s="187"/>
      <c r="G168" s="187"/>
      <c r="H168" s="187"/>
      <c r="I168" s="26">
        <f>I152</f>
        <v>0</v>
      </c>
      <c r="J168" s="26">
        <f>J152</f>
        <v>0</v>
      </c>
      <c r="K168" s="26">
        <f>K152</f>
        <v>0</v>
      </c>
    </row>
    <row r="169" spans="1:11" x14ac:dyDescent="0.2">
      <c r="A169" s="187" t="s">
        <v>72</v>
      </c>
      <c r="B169" s="187"/>
      <c r="C169" s="187"/>
      <c r="D169" s="187"/>
      <c r="E169" s="187"/>
      <c r="F169" s="187"/>
      <c r="G169" s="187"/>
      <c r="H169" s="187"/>
      <c r="I169" s="26">
        <f>I158</f>
        <v>0</v>
      </c>
      <c r="J169" s="26">
        <f>J158</f>
        <v>0</v>
      </c>
      <c r="K169" s="26">
        <f>K158</f>
        <v>0</v>
      </c>
    </row>
    <row r="170" spans="1:11" x14ac:dyDescent="0.2">
      <c r="A170" s="187" t="s">
        <v>71</v>
      </c>
      <c r="B170" s="187"/>
      <c r="C170" s="187"/>
      <c r="D170" s="187"/>
      <c r="E170" s="187"/>
      <c r="F170" s="187"/>
      <c r="G170" s="187"/>
      <c r="H170" s="187"/>
      <c r="I170" s="26">
        <f>I160</f>
        <v>0</v>
      </c>
      <c r="J170" s="26">
        <f>J160</f>
        <v>0</v>
      </c>
      <c r="K170" s="26">
        <f>K160</f>
        <v>0</v>
      </c>
    </row>
    <row r="171" spans="1:11" x14ac:dyDescent="0.2">
      <c r="A171" s="191" t="s">
        <v>70</v>
      </c>
      <c r="B171" s="191"/>
      <c r="C171" s="191"/>
      <c r="D171" s="191"/>
      <c r="E171" s="191"/>
      <c r="F171" s="191"/>
      <c r="G171" s="191"/>
      <c r="H171" s="191"/>
      <c r="I171" s="25">
        <f>SUM(I162:I170)</f>
        <v>0</v>
      </c>
      <c r="J171" s="25">
        <f>SUM(J162:J170)</f>
        <v>0</v>
      </c>
      <c r="K171" s="25">
        <f>SUM(K162:K170)</f>
        <v>0</v>
      </c>
    </row>
    <row r="172" spans="1:11" ht="14.25" x14ac:dyDescent="0.2">
      <c r="A172" s="24"/>
      <c r="B172" s="23"/>
      <c r="E172" s="22"/>
      <c r="F172" s="22"/>
      <c r="G172" s="20"/>
      <c r="H172" s="20"/>
      <c r="I172" s="20"/>
      <c r="J172" s="21"/>
      <c r="K172" s="20"/>
    </row>
    <row r="173" spans="1:11" ht="27.75" customHeight="1" x14ac:dyDescent="0.2">
      <c r="A173" s="195" t="s">
        <v>69</v>
      </c>
      <c r="B173" s="195"/>
      <c r="C173" s="195"/>
      <c r="D173" s="195"/>
      <c r="E173" s="195"/>
      <c r="F173" s="195"/>
      <c r="G173" s="195"/>
      <c r="H173" s="195"/>
      <c r="I173" s="195"/>
      <c r="J173" s="195"/>
      <c r="K173" s="195"/>
    </row>
    <row r="174" spans="1:11" ht="15" customHeight="1" x14ac:dyDescent="0.2">
      <c r="A174" s="196" t="s">
        <v>68</v>
      </c>
      <c r="B174" s="196"/>
      <c r="C174" s="196"/>
      <c r="D174" s="196"/>
      <c r="E174" s="196"/>
      <c r="F174" s="196"/>
      <c r="G174" s="196"/>
      <c r="H174" s="196"/>
      <c r="I174" s="196"/>
      <c r="J174" s="196"/>
      <c r="K174" s="196"/>
    </row>
    <row r="175" spans="1:11" ht="9" customHeight="1" x14ac:dyDescent="0.2">
      <c r="A175" s="178" t="s">
        <v>67</v>
      </c>
      <c r="B175" s="178"/>
      <c r="C175" s="178"/>
      <c r="D175" s="178"/>
      <c r="E175" s="178"/>
      <c r="F175" s="178"/>
      <c r="G175" s="178"/>
      <c r="H175" s="178"/>
      <c r="I175" s="178"/>
      <c r="J175" s="178"/>
      <c r="K175" s="178"/>
    </row>
    <row r="176" spans="1:11" ht="23.25" customHeight="1" x14ac:dyDescent="0.2">
      <c r="A176" s="178" t="s">
        <v>66</v>
      </c>
      <c r="B176" s="178"/>
      <c r="C176" s="178"/>
      <c r="D176" s="178"/>
      <c r="E176" s="178"/>
      <c r="F176" s="178"/>
      <c r="G176" s="178"/>
      <c r="H176" s="178"/>
      <c r="I176" s="178"/>
      <c r="J176" s="178"/>
      <c r="K176" s="178"/>
    </row>
    <row r="177" spans="1:11" ht="18" customHeight="1" x14ac:dyDescent="0.2">
      <c r="A177" s="178" t="s">
        <v>65</v>
      </c>
      <c r="B177" s="178"/>
      <c r="C177" s="178"/>
      <c r="D177" s="178"/>
      <c r="E177" s="178"/>
      <c r="F177" s="178"/>
      <c r="G177" s="178"/>
      <c r="H177" s="178"/>
      <c r="I177" s="178"/>
      <c r="J177" s="178"/>
      <c r="K177" s="178"/>
    </row>
    <row r="178" spans="1:11" ht="23.25" customHeight="1" x14ac:dyDescent="0.2">
      <c r="A178" s="178" t="s">
        <v>64</v>
      </c>
      <c r="B178" s="178"/>
      <c r="C178" s="178"/>
      <c r="D178" s="178"/>
      <c r="E178" s="178"/>
      <c r="F178" s="178"/>
      <c r="G178" s="178"/>
      <c r="H178" s="178"/>
      <c r="I178" s="178"/>
      <c r="J178" s="178"/>
      <c r="K178" s="178"/>
    </row>
    <row r="179" spans="1:11" ht="18" customHeight="1" x14ac:dyDescent="0.2">
      <c r="A179" s="178" t="s">
        <v>63</v>
      </c>
      <c r="B179" s="178"/>
      <c r="C179" s="178"/>
      <c r="D179" s="178"/>
      <c r="E179" s="178"/>
      <c r="F179" s="178"/>
      <c r="G179" s="178"/>
      <c r="H179" s="178"/>
      <c r="I179" s="178"/>
      <c r="J179" s="178"/>
      <c r="K179" s="178"/>
    </row>
    <row r="180" spans="1:11" ht="13.5" customHeight="1" x14ac:dyDescent="0.2">
      <c r="A180" s="178" t="s">
        <v>62</v>
      </c>
      <c r="B180" s="178"/>
      <c r="C180" s="178"/>
      <c r="D180" s="178"/>
      <c r="E180" s="178"/>
      <c r="F180" s="178"/>
      <c r="G180" s="178"/>
      <c r="H180" s="178"/>
      <c r="I180" s="178"/>
      <c r="J180" s="178"/>
      <c r="K180" s="178"/>
    </row>
    <row r="181" spans="1:11" ht="27.75" customHeight="1" x14ac:dyDescent="0.2">
      <c r="A181" s="178" t="s">
        <v>61</v>
      </c>
      <c r="B181" s="178"/>
      <c r="C181" s="178"/>
      <c r="D181" s="178"/>
      <c r="E181" s="178"/>
      <c r="F181" s="178"/>
      <c r="G181" s="178"/>
      <c r="H181" s="178"/>
      <c r="I181" s="178"/>
      <c r="J181" s="178"/>
      <c r="K181" s="178"/>
    </row>
    <row r="182" spans="1:11" ht="18" customHeight="1" x14ac:dyDescent="0.2">
      <c r="A182" s="178" t="s">
        <v>60</v>
      </c>
      <c r="B182" s="178"/>
      <c r="C182" s="178"/>
      <c r="D182" s="178"/>
      <c r="E182" s="178"/>
      <c r="F182" s="178"/>
      <c r="G182" s="178"/>
      <c r="H182" s="178"/>
      <c r="I182" s="178"/>
      <c r="J182" s="178"/>
      <c r="K182" s="178"/>
    </row>
    <row r="183" spans="1:11" ht="31.5" customHeight="1" x14ac:dyDescent="0.2">
      <c r="A183" s="178" t="s">
        <v>59</v>
      </c>
      <c r="B183" s="178"/>
      <c r="C183" s="178"/>
      <c r="D183" s="178"/>
      <c r="E183" s="178"/>
      <c r="F183" s="178"/>
      <c r="G183" s="178"/>
      <c r="H183" s="178"/>
      <c r="I183" s="178"/>
      <c r="J183" s="178"/>
      <c r="K183" s="178"/>
    </row>
    <row r="184" spans="1:11" ht="12.75" customHeight="1" x14ac:dyDescent="0.2">
      <c r="A184" s="178" t="s">
        <v>58</v>
      </c>
      <c r="B184" s="178"/>
      <c r="C184" s="178"/>
      <c r="D184" s="178"/>
      <c r="E184" s="178"/>
      <c r="F184" s="178"/>
      <c r="G184" s="178"/>
      <c r="H184" s="178"/>
      <c r="I184" s="178"/>
      <c r="J184" s="178"/>
      <c r="K184" s="178"/>
    </row>
    <row r="185" spans="1:11" ht="21.75" customHeight="1" x14ac:dyDescent="0.2">
      <c r="I185" s="184" t="s">
        <v>51</v>
      </c>
      <c r="J185" s="184"/>
    </row>
    <row r="186" spans="1:11" x14ac:dyDescent="0.2">
      <c r="I186" s="7"/>
      <c r="J186" s="8"/>
    </row>
    <row r="187" spans="1:11" x14ac:dyDescent="0.2">
      <c r="I187" s="7"/>
      <c r="J187" s="8"/>
    </row>
    <row r="188" spans="1:11" x14ac:dyDescent="0.2">
      <c r="I188" s="7"/>
      <c r="J188" s="8"/>
    </row>
    <row r="189" spans="1:11" x14ac:dyDescent="0.2">
      <c r="I189" s="177" t="s">
        <v>50</v>
      </c>
      <c r="J189" s="177"/>
    </row>
  </sheetData>
  <mergeCells count="71">
    <mergeCell ref="A1:K1"/>
    <mergeCell ref="A3:K3"/>
    <mergeCell ref="B108:B110"/>
    <mergeCell ref="B111:B112"/>
    <mergeCell ref="B113:B115"/>
    <mergeCell ref="A44:A80"/>
    <mergeCell ref="A82:A106"/>
    <mergeCell ref="A81:H81"/>
    <mergeCell ref="A28:A42"/>
    <mergeCell ref="B28:B33"/>
    <mergeCell ref="B44:B54"/>
    <mergeCell ref="B99:B102"/>
    <mergeCell ref="B103:B106"/>
    <mergeCell ref="B82:B98"/>
    <mergeCell ref="A2:K2"/>
    <mergeCell ref="B13:B26"/>
    <mergeCell ref="A164:H164"/>
    <mergeCell ref="A163:H163"/>
    <mergeCell ref="A153:A157"/>
    <mergeCell ref="B136:B138"/>
    <mergeCell ref="B120:B124"/>
    <mergeCell ref="B145:B148"/>
    <mergeCell ref="B149:B150"/>
    <mergeCell ref="B140:B141"/>
    <mergeCell ref="A108:A138"/>
    <mergeCell ref="A140:A151"/>
    <mergeCell ref="B142:B144"/>
    <mergeCell ref="A139:H139"/>
    <mergeCell ref="B6:B11"/>
    <mergeCell ref="A6:A11"/>
    <mergeCell ref="A43:H43"/>
    <mergeCell ref="A27:H27"/>
    <mergeCell ref="A12:H12"/>
    <mergeCell ref="A4:H4"/>
    <mergeCell ref="A178:K178"/>
    <mergeCell ref="A179:K179"/>
    <mergeCell ref="A170:H170"/>
    <mergeCell ref="A160:H160"/>
    <mergeCell ref="A158:H158"/>
    <mergeCell ref="A152:H152"/>
    <mergeCell ref="A167:H167"/>
    <mergeCell ref="A168:H168"/>
    <mergeCell ref="A169:H169"/>
    <mergeCell ref="A171:H171"/>
    <mergeCell ref="I4:K4"/>
    <mergeCell ref="A173:K173"/>
    <mergeCell ref="A174:K174"/>
    <mergeCell ref="A176:K176"/>
    <mergeCell ref="A177:K177"/>
    <mergeCell ref="A107:H107"/>
    <mergeCell ref="B60:B66"/>
    <mergeCell ref="B67:B80"/>
    <mergeCell ref="A13:A26"/>
    <mergeCell ref="I185:J185"/>
    <mergeCell ref="B34:B42"/>
    <mergeCell ref="B55:B59"/>
    <mergeCell ref="A175:K175"/>
    <mergeCell ref="B153:B157"/>
    <mergeCell ref="A161:H161"/>
    <mergeCell ref="A162:H162"/>
    <mergeCell ref="A166:H166"/>
    <mergeCell ref="B116:B119"/>
    <mergeCell ref="B125:B132"/>
    <mergeCell ref="B133:B135"/>
    <mergeCell ref="A165:H165"/>
    <mergeCell ref="I189:J189"/>
    <mergeCell ref="A180:K180"/>
    <mergeCell ref="A181:K181"/>
    <mergeCell ref="A182:K182"/>
    <mergeCell ref="A183:K183"/>
    <mergeCell ref="A184:K184"/>
  </mergeCells>
  <pageMargins left="0.70866141732283472" right="0.70866141732283472" top="0.74803149606299213" bottom="0.74803149606299213" header="0.31496062992125984" footer="0.31496062992125984"/>
  <pageSetup paperSize="9" scale="67" fitToHeight="0" orientation="portrait" r:id="rId1"/>
  <headerFooter alignWithMargins="0"/>
  <rowBreaks count="2" manualBreakCount="2">
    <brk id="63" max="10" man="1"/>
    <brk id="133"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view="pageBreakPreview" zoomScaleNormal="100" zoomScaleSheetLayoutView="100" workbookViewId="0">
      <selection activeCell="H12" sqref="H12"/>
    </sheetView>
  </sheetViews>
  <sheetFormatPr defaultColWidth="9" defaultRowHeight="11.25" x14ac:dyDescent="0.2"/>
  <cols>
    <col min="1" max="1" width="5.42578125" style="55" customWidth="1"/>
    <col min="2" max="2" width="32.5703125" style="58" customWidth="1"/>
    <col min="3" max="3" width="10.42578125" style="55" customWidth="1"/>
    <col min="4" max="4" width="12.42578125" style="55" customWidth="1"/>
    <col min="5" max="5" width="11.7109375" style="57" customWidth="1"/>
    <col min="6" max="6" width="11.140625" style="57" customWidth="1"/>
    <col min="7" max="7" width="9" style="57" customWidth="1"/>
    <col min="8" max="8" width="13.85546875" style="56" customWidth="1"/>
    <col min="9" max="16384" width="9" style="55"/>
  </cols>
  <sheetData>
    <row r="1" spans="1:8" ht="18" customHeight="1" x14ac:dyDescent="0.2">
      <c r="A1" s="209" t="s">
        <v>18</v>
      </c>
      <c r="B1" s="210"/>
      <c r="C1" s="210"/>
      <c r="D1" s="210"/>
      <c r="E1" s="210"/>
      <c r="F1" s="210"/>
      <c r="G1" s="210"/>
      <c r="H1" s="211"/>
    </row>
    <row r="2" spans="1:8" ht="18" customHeight="1" x14ac:dyDescent="0.2">
      <c r="A2" s="209" t="s">
        <v>42</v>
      </c>
      <c r="B2" s="210"/>
      <c r="C2" s="210"/>
      <c r="D2" s="210"/>
      <c r="E2" s="210"/>
      <c r="F2" s="210"/>
      <c r="G2" s="210"/>
      <c r="H2" s="211"/>
    </row>
    <row r="3" spans="1:8" ht="19.5" customHeight="1" x14ac:dyDescent="0.2">
      <c r="A3" s="212" t="s">
        <v>464</v>
      </c>
      <c r="B3" s="213"/>
      <c r="C3" s="213"/>
      <c r="D3" s="213"/>
      <c r="E3" s="213"/>
      <c r="F3" s="213"/>
      <c r="G3" s="213"/>
      <c r="H3" s="214"/>
    </row>
    <row r="4" spans="1:8" ht="25.5" x14ac:dyDescent="0.2">
      <c r="A4" s="87" t="s">
        <v>0</v>
      </c>
      <c r="B4" s="87" t="s">
        <v>442</v>
      </c>
      <c r="C4" s="87" t="s">
        <v>432</v>
      </c>
      <c r="D4" s="87" t="s">
        <v>441</v>
      </c>
      <c r="E4" s="107" t="s">
        <v>4</v>
      </c>
      <c r="F4" s="107" t="s">
        <v>5</v>
      </c>
      <c r="G4" s="107" t="s">
        <v>2</v>
      </c>
      <c r="H4" s="107" t="s">
        <v>3</v>
      </c>
    </row>
    <row r="5" spans="1:8" ht="12.75" x14ac:dyDescent="0.2">
      <c r="A5" s="108">
        <v>1</v>
      </c>
      <c r="B5" s="109"/>
      <c r="C5" s="110"/>
      <c r="D5" s="110"/>
      <c r="E5" s="111"/>
      <c r="F5" s="112" t="str">
        <f>IF(D5=0,"",E5*D5)</f>
        <v/>
      </c>
      <c r="G5" s="112" t="str">
        <f>IF(F5&lt;&gt;"",F5*0.24,"")</f>
        <v/>
      </c>
      <c r="H5" s="113" t="str">
        <f>IF(C5&lt;&gt;"",F5+G5,"")</f>
        <v/>
      </c>
    </row>
    <row r="6" spans="1:8" ht="12.75" x14ac:dyDescent="0.2">
      <c r="A6" s="108">
        <v>2</v>
      </c>
      <c r="B6" s="109"/>
      <c r="C6" s="110"/>
      <c r="D6" s="110"/>
      <c r="E6" s="111"/>
      <c r="F6" s="112" t="str">
        <f>IF(D6=0,"",E6*D6)</f>
        <v/>
      </c>
      <c r="G6" s="112" t="str">
        <f>IF(F6&lt;&gt;"",F6*0.24,"")</f>
        <v/>
      </c>
      <c r="H6" s="113" t="str">
        <f>IF(C6&lt;&gt;"",F6+G6,"")</f>
        <v/>
      </c>
    </row>
    <row r="7" spans="1:8" ht="12.75" x14ac:dyDescent="0.2">
      <c r="A7" s="108">
        <v>3</v>
      </c>
      <c r="B7" s="109"/>
      <c r="C7" s="110"/>
      <c r="D7" s="110"/>
      <c r="E7" s="111"/>
      <c r="F7" s="112" t="str">
        <f>IF(D7=0,"",E7*D7)</f>
        <v/>
      </c>
      <c r="G7" s="112" t="str">
        <f>IF(F7&lt;&gt;"",F7*0.24,"")</f>
        <v/>
      </c>
      <c r="H7" s="113" t="str">
        <f>IF(C7&lt;&gt;"",F7+G7,"")</f>
        <v/>
      </c>
    </row>
    <row r="8" spans="1:8" ht="12.75" x14ac:dyDescent="0.2">
      <c r="A8" s="204" t="s">
        <v>445</v>
      </c>
      <c r="B8" s="205"/>
      <c r="C8" s="205"/>
      <c r="D8" s="205"/>
      <c r="E8" s="206"/>
      <c r="F8" s="114">
        <f>SUM(F5:F7)</f>
        <v>0</v>
      </c>
      <c r="G8" s="114">
        <f>SUM(G5:G7)</f>
        <v>0</v>
      </c>
      <c r="H8" s="115">
        <f>SUM(H5:H7)</f>
        <v>0</v>
      </c>
    </row>
    <row r="9" spans="1:8" ht="12.75" x14ac:dyDescent="0.2">
      <c r="A9" s="116"/>
      <c r="B9" s="117"/>
      <c r="C9" s="116"/>
      <c r="D9" s="116"/>
      <c r="E9" s="118"/>
      <c r="F9" s="118"/>
      <c r="G9" s="118"/>
      <c r="H9" s="119"/>
    </row>
    <row r="10" spans="1:8" ht="21.75" customHeight="1" x14ac:dyDescent="0.2">
      <c r="A10" s="208" t="s">
        <v>446</v>
      </c>
      <c r="B10" s="208"/>
      <c r="C10" s="208"/>
      <c r="D10" s="208"/>
      <c r="E10" s="208"/>
      <c r="F10" s="208"/>
      <c r="G10" s="208"/>
      <c r="H10" s="208"/>
    </row>
    <row r="11" spans="1:8" ht="25.5" x14ac:dyDescent="0.2">
      <c r="A11" s="87" t="s">
        <v>0</v>
      </c>
      <c r="B11" s="87" t="s">
        <v>442</v>
      </c>
      <c r="C11" s="87" t="s">
        <v>432</v>
      </c>
      <c r="D11" s="87" t="s">
        <v>441</v>
      </c>
      <c r="E11" s="107" t="s">
        <v>4</v>
      </c>
      <c r="F11" s="107" t="s">
        <v>5</v>
      </c>
      <c r="G11" s="107" t="s">
        <v>2</v>
      </c>
      <c r="H11" s="107" t="s">
        <v>3</v>
      </c>
    </row>
    <row r="12" spans="1:8" ht="12.75" x14ac:dyDescent="0.2">
      <c r="A12" s="108">
        <v>1</v>
      </c>
      <c r="B12" s="109"/>
      <c r="C12" s="110"/>
      <c r="D12" s="110"/>
      <c r="E12" s="111"/>
      <c r="F12" s="112" t="str">
        <f>IF(D12=0,"",E12*D12)</f>
        <v/>
      </c>
      <c r="G12" s="112" t="str">
        <f>IF(F12&lt;&gt;"",F12*0.24,"")</f>
        <v/>
      </c>
      <c r="H12" s="113" t="str">
        <f>IF(C12&lt;&gt;"",F12+G12,"")</f>
        <v/>
      </c>
    </row>
    <row r="13" spans="1:8" ht="12.75" x14ac:dyDescent="0.2">
      <c r="A13" s="108">
        <v>2</v>
      </c>
      <c r="B13" s="109"/>
      <c r="C13" s="110"/>
      <c r="D13" s="110"/>
      <c r="E13" s="111"/>
      <c r="F13" s="112" t="str">
        <f>IF(D13=0,"",E13*D13)</f>
        <v/>
      </c>
      <c r="G13" s="112" t="str">
        <f>IF(F13&lt;&gt;"",F13*0.24,"")</f>
        <v/>
      </c>
      <c r="H13" s="113" t="str">
        <f>IF(C13&lt;&gt;"",F13+G13,"")</f>
        <v/>
      </c>
    </row>
    <row r="14" spans="1:8" ht="12.75" x14ac:dyDescent="0.2">
      <c r="A14" s="108">
        <v>3</v>
      </c>
      <c r="B14" s="109"/>
      <c r="C14" s="110"/>
      <c r="D14" s="110"/>
      <c r="E14" s="111"/>
      <c r="F14" s="112" t="str">
        <f>IF(D14=0,"",E14*D14)</f>
        <v/>
      </c>
      <c r="G14" s="112" t="str">
        <f>IF(F14&lt;&gt;"",F14*0.24,"")</f>
        <v/>
      </c>
      <c r="H14" s="113" t="str">
        <f>IF(C14&lt;&gt;"",F14+G14,"")</f>
        <v/>
      </c>
    </row>
    <row r="15" spans="1:8" ht="12.75" x14ac:dyDescent="0.2">
      <c r="A15" s="204" t="s">
        <v>445</v>
      </c>
      <c r="B15" s="205"/>
      <c r="C15" s="205"/>
      <c r="D15" s="205"/>
      <c r="E15" s="206"/>
      <c r="F15" s="114">
        <f>SUM(F12:F14)</f>
        <v>0</v>
      </c>
      <c r="G15" s="114">
        <f>SUM(G12:G14)</f>
        <v>0</v>
      </c>
      <c r="H15" s="115">
        <f>SUM(H12:H14)</f>
        <v>0</v>
      </c>
    </row>
    <row r="16" spans="1:8" ht="12.75" x14ac:dyDescent="0.2">
      <c r="A16" s="116"/>
      <c r="B16" s="117"/>
      <c r="C16" s="116"/>
      <c r="D16" s="116"/>
      <c r="E16" s="118"/>
      <c r="F16" s="118"/>
      <c r="G16" s="118"/>
      <c r="H16" s="119"/>
    </row>
    <row r="17" spans="1:8" ht="21.75" customHeight="1" x14ac:dyDescent="0.2">
      <c r="A17" s="208" t="s">
        <v>444</v>
      </c>
      <c r="B17" s="208"/>
      <c r="C17" s="208"/>
      <c r="D17" s="208"/>
      <c r="E17" s="208"/>
      <c r="F17" s="208"/>
      <c r="G17" s="208"/>
      <c r="H17" s="208"/>
    </row>
    <row r="18" spans="1:8" ht="25.5" x14ac:dyDescent="0.2">
      <c r="A18" s="87" t="s">
        <v>0</v>
      </c>
      <c r="B18" s="87" t="s">
        <v>442</v>
      </c>
      <c r="C18" s="87" t="s">
        <v>432</v>
      </c>
      <c r="D18" s="87" t="s">
        <v>441</v>
      </c>
      <c r="E18" s="107" t="s">
        <v>4</v>
      </c>
      <c r="F18" s="107" t="s">
        <v>5</v>
      </c>
      <c r="G18" s="107" t="s">
        <v>2</v>
      </c>
      <c r="H18" s="107" t="s">
        <v>3</v>
      </c>
    </row>
    <row r="19" spans="1:8" ht="12.75" x14ac:dyDescent="0.2">
      <c r="A19" s="108">
        <v>1</v>
      </c>
      <c r="B19" s="109"/>
      <c r="C19" s="110"/>
      <c r="D19" s="110"/>
      <c r="E19" s="111"/>
      <c r="F19" s="112" t="str">
        <f>IF(D19=0,"",E19*D19)</f>
        <v/>
      </c>
      <c r="G19" s="112" t="str">
        <f>IF(F19&lt;&gt;"",F19*0.24,"")</f>
        <v/>
      </c>
      <c r="H19" s="113" t="str">
        <f>IF(C19&lt;&gt;"",F19+G19,"")</f>
        <v/>
      </c>
    </row>
    <row r="20" spans="1:8" ht="12.75" x14ac:dyDescent="0.2">
      <c r="A20" s="108">
        <v>2</v>
      </c>
      <c r="B20" s="109"/>
      <c r="C20" s="110"/>
      <c r="D20" s="110"/>
      <c r="E20" s="111"/>
      <c r="F20" s="112" t="str">
        <f>IF(D20=0,"",E20*D20)</f>
        <v/>
      </c>
      <c r="G20" s="112" t="str">
        <f>IF(F20&lt;&gt;"",F20*0.24,"")</f>
        <v/>
      </c>
      <c r="H20" s="113" t="str">
        <f>IF(C20&lt;&gt;"",F20+G20,"")</f>
        <v/>
      </c>
    </row>
    <row r="21" spans="1:8" ht="12.75" x14ac:dyDescent="0.2">
      <c r="A21" s="108">
        <v>3</v>
      </c>
      <c r="B21" s="109"/>
      <c r="C21" s="110"/>
      <c r="D21" s="110"/>
      <c r="E21" s="111"/>
      <c r="F21" s="112" t="str">
        <f>IF(D21=0,"",E21*D21)</f>
        <v/>
      </c>
      <c r="G21" s="112" t="str">
        <f>IF(F21&lt;&gt;"",F21*0.24,"")</f>
        <v/>
      </c>
      <c r="H21" s="113" t="str">
        <f>IF(C21&lt;&gt;"",F21+G21,"")</f>
        <v/>
      </c>
    </row>
    <row r="22" spans="1:8" ht="12.75" x14ac:dyDescent="0.2">
      <c r="A22" s="204" t="s">
        <v>438</v>
      </c>
      <c r="B22" s="205"/>
      <c r="C22" s="205"/>
      <c r="D22" s="205"/>
      <c r="E22" s="206"/>
      <c r="F22" s="114">
        <f>SUM(F19:F21)</f>
        <v>0</v>
      </c>
      <c r="G22" s="114">
        <f>SUM(G19:G21)</f>
        <v>0</v>
      </c>
      <c r="H22" s="115">
        <f>SUM(H19:H21)</f>
        <v>0</v>
      </c>
    </row>
    <row r="23" spans="1:8" ht="12.75" x14ac:dyDescent="0.2">
      <c r="A23" s="116"/>
      <c r="B23" s="117"/>
      <c r="C23" s="116"/>
      <c r="D23" s="116"/>
      <c r="E23" s="118"/>
      <c r="F23" s="118"/>
      <c r="G23" s="118"/>
      <c r="H23" s="119"/>
    </row>
    <row r="24" spans="1:8" ht="21.75" customHeight="1" x14ac:dyDescent="0.2">
      <c r="A24" s="208" t="s">
        <v>443</v>
      </c>
      <c r="B24" s="208"/>
      <c r="C24" s="208"/>
      <c r="D24" s="208"/>
      <c r="E24" s="208"/>
      <c r="F24" s="208"/>
      <c r="G24" s="208"/>
      <c r="H24" s="208"/>
    </row>
    <row r="25" spans="1:8" ht="25.5" x14ac:dyDescent="0.2">
      <c r="A25" s="87" t="s">
        <v>0</v>
      </c>
      <c r="B25" s="87" t="s">
        <v>442</v>
      </c>
      <c r="C25" s="87" t="s">
        <v>432</v>
      </c>
      <c r="D25" s="87" t="s">
        <v>441</v>
      </c>
      <c r="E25" s="107" t="s">
        <v>4</v>
      </c>
      <c r="F25" s="107" t="s">
        <v>5</v>
      </c>
      <c r="G25" s="107" t="s">
        <v>2</v>
      </c>
      <c r="H25" s="107" t="s">
        <v>3</v>
      </c>
    </row>
    <row r="26" spans="1:8" ht="38.25" x14ac:dyDescent="0.2">
      <c r="A26" s="108">
        <v>1</v>
      </c>
      <c r="B26" s="120" t="s">
        <v>440</v>
      </c>
      <c r="C26" s="110"/>
      <c r="D26" s="110"/>
      <c r="E26" s="111"/>
      <c r="F26" s="112" t="str">
        <f>IF(D26=0,"",E26*D26)</f>
        <v/>
      </c>
      <c r="G26" s="112" t="str">
        <f>IF(F26&lt;&gt;"",F26*0.24,"")</f>
        <v/>
      </c>
      <c r="H26" s="113" t="str">
        <f>IF(C26&lt;&gt;"",F26+G26,"")</f>
        <v/>
      </c>
    </row>
    <row r="27" spans="1:8" ht="25.5" x14ac:dyDescent="0.2">
      <c r="A27" s="108">
        <v>2</v>
      </c>
      <c r="B27" s="120" t="s">
        <v>439</v>
      </c>
      <c r="C27" s="110"/>
      <c r="D27" s="110"/>
      <c r="E27" s="111"/>
      <c r="F27" s="112" t="str">
        <f>IF(D27=0,"",E27*D27)</f>
        <v/>
      </c>
      <c r="G27" s="112" t="str">
        <f>IF(F27&lt;&gt;"",F27*0.24,"")</f>
        <v/>
      </c>
      <c r="H27" s="113" t="str">
        <f>IF(C27&lt;&gt;"",F27+G27,"")</f>
        <v/>
      </c>
    </row>
    <row r="28" spans="1:8" ht="12.75" x14ac:dyDescent="0.2">
      <c r="A28" s="204" t="s">
        <v>438</v>
      </c>
      <c r="B28" s="205"/>
      <c r="C28" s="205"/>
      <c r="D28" s="205"/>
      <c r="E28" s="206"/>
      <c r="F28" s="114">
        <f>SUM(F26:F27)</f>
        <v>0</v>
      </c>
      <c r="G28" s="114">
        <f>SUM(G26:G27)</f>
        <v>0</v>
      </c>
      <c r="H28" s="115">
        <f>SUM(H26:H27)</f>
        <v>0</v>
      </c>
    </row>
    <row r="29" spans="1:8" customFormat="1" ht="12.75" x14ac:dyDescent="0.2">
      <c r="A29" s="54"/>
      <c r="B29" s="121"/>
      <c r="C29" s="54"/>
      <c r="D29" s="54"/>
      <c r="E29" s="54"/>
      <c r="F29" s="54"/>
      <c r="G29" s="54"/>
      <c r="H29" s="121"/>
    </row>
    <row r="30" spans="1:8" ht="12.75" x14ac:dyDescent="0.2">
      <c r="A30" s="116"/>
      <c r="B30" s="117"/>
      <c r="C30" s="116"/>
      <c r="D30" s="116"/>
      <c r="E30" s="118"/>
      <c r="F30" s="118"/>
      <c r="G30" s="118"/>
      <c r="H30" s="119"/>
    </row>
    <row r="31" spans="1:8" ht="25.5" customHeight="1" x14ac:dyDescent="0.2">
      <c r="A31" s="116"/>
      <c r="B31" s="117"/>
      <c r="C31" s="116"/>
      <c r="D31" s="116"/>
      <c r="E31" s="118"/>
      <c r="F31" s="118"/>
      <c r="G31" s="207" t="s">
        <v>51</v>
      </c>
      <c r="H31" s="207"/>
    </row>
    <row r="32" spans="1:8" ht="12.75" x14ac:dyDescent="0.2">
      <c r="A32" s="116"/>
      <c r="B32" s="117"/>
      <c r="C32" s="116"/>
      <c r="D32" s="116"/>
      <c r="E32" s="118"/>
      <c r="F32" s="118"/>
      <c r="G32" s="18"/>
      <c r="H32" s="122"/>
    </row>
    <row r="33" spans="1:8" ht="12.75" x14ac:dyDescent="0.2">
      <c r="A33" s="116"/>
      <c r="B33" s="117"/>
      <c r="C33" s="116"/>
      <c r="D33" s="116"/>
      <c r="E33" s="118"/>
      <c r="F33" s="118"/>
      <c r="G33" s="18"/>
      <c r="H33" s="122"/>
    </row>
    <row r="34" spans="1:8" ht="12.75" x14ac:dyDescent="0.2">
      <c r="A34" s="116"/>
      <c r="B34" s="117"/>
      <c r="C34" s="116"/>
      <c r="D34" s="116"/>
      <c r="E34" s="118"/>
      <c r="F34" s="118"/>
      <c r="G34" s="18"/>
      <c r="H34" s="122"/>
    </row>
    <row r="35" spans="1:8" ht="12.75" x14ac:dyDescent="0.2">
      <c r="A35" s="116"/>
      <c r="B35" s="117"/>
      <c r="C35" s="116"/>
      <c r="D35" s="116"/>
      <c r="E35" s="118"/>
      <c r="F35" s="118"/>
      <c r="G35" s="203" t="s">
        <v>50</v>
      </c>
      <c r="H35" s="203"/>
    </row>
    <row r="36" spans="1:8" ht="12.75" x14ac:dyDescent="0.2">
      <c r="A36" s="116"/>
      <c r="B36" s="117"/>
      <c r="C36" s="116"/>
      <c r="D36" s="116"/>
      <c r="E36" s="118"/>
      <c r="F36" s="118"/>
      <c r="G36" s="118"/>
      <c r="H36" s="119"/>
    </row>
  </sheetData>
  <mergeCells count="12">
    <mergeCell ref="A1:H1"/>
    <mergeCell ref="A2:H2"/>
    <mergeCell ref="A3:H3"/>
    <mergeCell ref="A8:E8"/>
    <mergeCell ref="A28:E28"/>
    <mergeCell ref="G35:H35"/>
    <mergeCell ref="A15:E15"/>
    <mergeCell ref="A22:E22"/>
    <mergeCell ref="G31:H31"/>
    <mergeCell ref="A10:H10"/>
    <mergeCell ref="A17:H17"/>
    <mergeCell ref="A24:H24"/>
  </mergeCells>
  <printOptions horizontalCentered="1"/>
  <pageMargins left="0.70866141732283472" right="0.70866141732283472" top="0.74803149606299213" bottom="0.74803149606299213" header="0.31496062992125984" footer="0.31496062992125984"/>
  <pageSetup paperSize="9" scale="83"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zoomScaleNormal="100" zoomScaleSheetLayoutView="115" workbookViewId="0">
      <selection activeCell="J11" sqref="J11"/>
    </sheetView>
  </sheetViews>
  <sheetFormatPr defaultColWidth="9" defaultRowHeight="10.5" x14ac:dyDescent="0.15"/>
  <cols>
    <col min="1" max="1" width="5.28515625" style="60" customWidth="1"/>
    <col min="2" max="2" width="43.28515625" style="59" customWidth="1"/>
    <col min="3" max="4" width="13.85546875" style="59" customWidth="1"/>
    <col min="5" max="5" width="14.7109375" style="59" customWidth="1"/>
    <col min="6" max="16384" width="9" style="59"/>
  </cols>
  <sheetData>
    <row r="1" spans="1:5" ht="14.25" x14ac:dyDescent="0.2">
      <c r="A1" s="215" t="s">
        <v>18</v>
      </c>
      <c r="B1" s="215"/>
      <c r="C1" s="215"/>
      <c r="D1" s="215"/>
      <c r="E1" s="215"/>
    </row>
    <row r="2" spans="1:5" ht="14.25" x14ac:dyDescent="0.2">
      <c r="A2" s="215" t="s">
        <v>42</v>
      </c>
      <c r="B2" s="215"/>
      <c r="C2" s="215"/>
      <c r="D2" s="215"/>
      <c r="E2" s="215"/>
    </row>
    <row r="3" spans="1:5" ht="12.75" customHeight="1" x14ac:dyDescent="0.2">
      <c r="A3" s="216" t="s">
        <v>466</v>
      </c>
      <c r="B3" s="216"/>
      <c r="C3" s="216"/>
      <c r="D3" s="216"/>
      <c r="E3" s="216"/>
    </row>
    <row r="4" spans="1:5" s="64" customFormat="1" ht="25.5" x14ac:dyDescent="0.2">
      <c r="A4" s="123" t="s">
        <v>0</v>
      </c>
      <c r="B4" s="124" t="s">
        <v>454</v>
      </c>
      <c r="C4" s="123" t="s">
        <v>5</v>
      </c>
      <c r="D4" s="123" t="s">
        <v>2</v>
      </c>
      <c r="E4" s="124" t="s">
        <v>3</v>
      </c>
    </row>
    <row r="5" spans="1:5" ht="25.5" x14ac:dyDescent="0.2">
      <c r="A5" s="125">
        <v>1</v>
      </c>
      <c r="B5" s="126" t="s">
        <v>453</v>
      </c>
      <c r="C5" s="127"/>
      <c r="D5" s="128" t="str">
        <f>IF(C5&lt;&gt;"",ROUND(C5*0.24,2),"")</f>
        <v/>
      </c>
      <c r="E5" s="128" t="str">
        <f>IF(C5&lt;&gt;"",C5+D5,"")</f>
        <v/>
      </c>
    </row>
    <row r="6" spans="1:5" ht="12.75" x14ac:dyDescent="0.2">
      <c r="A6" s="125">
        <v>2</v>
      </c>
      <c r="B6" s="126" t="s">
        <v>452</v>
      </c>
      <c r="C6" s="127"/>
      <c r="D6" s="128" t="str">
        <f>IF(C6&lt;&gt;"",ROUND(C6*0.24,2),"")</f>
        <v/>
      </c>
      <c r="E6" s="128" t="str">
        <f>IF(C6&lt;&gt;"",C6+D6,"")</f>
        <v/>
      </c>
    </row>
    <row r="7" spans="1:5" ht="25.5" x14ac:dyDescent="0.2">
      <c r="A7" s="125">
        <v>3</v>
      </c>
      <c r="B7" s="126" t="s">
        <v>451</v>
      </c>
      <c r="C7" s="127"/>
      <c r="D7" s="128" t="str">
        <f>IF(C7&lt;&gt;"",ROUND(C7*0.24,2),"")</f>
        <v/>
      </c>
      <c r="E7" s="128" t="str">
        <f>IF(C7&lt;&gt;"",C7+D7,"")</f>
        <v/>
      </c>
    </row>
    <row r="8" spans="1:5" ht="25.5" x14ac:dyDescent="0.2">
      <c r="A8" s="125">
        <v>4</v>
      </c>
      <c r="B8" s="126" t="s">
        <v>450</v>
      </c>
      <c r="C8" s="127"/>
      <c r="D8" s="128" t="str">
        <f>IF(C8&lt;&gt;"",ROUND(C8*0.24,2),"")</f>
        <v/>
      </c>
      <c r="E8" s="128" t="str">
        <f>IF(C8&lt;&gt;"",C8+D8,"")</f>
        <v/>
      </c>
    </row>
    <row r="9" spans="1:5" ht="12.75" x14ac:dyDescent="0.2">
      <c r="A9" s="125">
        <v>5</v>
      </c>
      <c r="B9" s="126" t="s">
        <v>449</v>
      </c>
      <c r="C9" s="127"/>
      <c r="D9" s="128" t="str">
        <f>IF(C9&lt;&gt;"",ROUND(C9*0.24,2),"")</f>
        <v/>
      </c>
      <c r="E9" s="128" t="str">
        <f>IF(C9&lt;&gt;"",C9+D9,"")</f>
        <v/>
      </c>
    </row>
    <row r="10" spans="1:5" s="63" customFormat="1" ht="12.75" x14ac:dyDescent="0.2">
      <c r="A10" s="217" t="s">
        <v>49</v>
      </c>
      <c r="B10" s="217"/>
      <c r="C10" s="129">
        <f>SUM(C5:C9)</f>
        <v>0</v>
      </c>
      <c r="D10" s="129">
        <f>SUM(D5:D9)</f>
        <v>0</v>
      </c>
      <c r="E10" s="129">
        <f>SUM(E5:E9)</f>
        <v>0</v>
      </c>
    </row>
    <row r="11" spans="1:5" ht="12.75" x14ac:dyDescent="0.2">
      <c r="A11" s="130"/>
      <c r="B11" s="74"/>
      <c r="C11" s="74"/>
      <c r="D11" s="74"/>
      <c r="E11" s="74"/>
    </row>
    <row r="12" spans="1:5" ht="36" customHeight="1" x14ac:dyDescent="0.15">
      <c r="A12" s="116" t="s">
        <v>82</v>
      </c>
      <c r="B12" s="218" t="s">
        <v>448</v>
      </c>
      <c r="C12" s="218"/>
      <c r="D12" s="218"/>
      <c r="E12" s="218"/>
    </row>
    <row r="13" spans="1:5" ht="12.75" x14ac:dyDescent="0.2">
      <c r="A13" s="130"/>
      <c r="B13" s="74"/>
      <c r="C13" s="74"/>
      <c r="D13" s="173" t="s">
        <v>51</v>
      </c>
      <c r="E13" s="173"/>
    </row>
    <row r="14" spans="1:5" ht="12.75" x14ac:dyDescent="0.2">
      <c r="A14" s="130"/>
      <c r="B14" s="74"/>
      <c r="C14" s="74"/>
      <c r="D14" s="14"/>
      <c r="E14" s="19"/>
    </row>
    <row r="15" spans="1:5" ht="12.75" x14ac:dyDescent="0.2">
      <c r="A15" s="130"/>
      <c r="B15" s="74"/>
      <c r="C15" s="74"/>
      <c r="D15" s="14"/>
      <c r="E15" s="19"/>
    </row>
    <row r="16" spans="1:5" s="63" customFormat="1" ht="10.5" customHeight="1" x14ac:dyDescent="0.2">
      <c r="A16" s="130"/>
      <c r="B16" s="74"/>
      <c r="C16" s="74"/>
      <c r="D16" s="14"/>
      <c r="E16" s="19"/>
    </row>
    <row r="17" spans="1:5" ht="12.75" x14ac:dyDescent="0.2">
      <c r="A17" s="130"/>
      <c r="B17" s="74"/>
      <c r="C17" s="74"/>
      <c r="D17" s="174" t="s">
        <v>50</v>
      </c>
      <c r="E17" s="174"/>
    </row>
    <row r="18" spans="1:5" s="62" customFormat="1" ht="12.75" x14ac:dyDescent="0.2">
      <c r="A18" s="130"/>
      <c r="B18" s="74"/>
      <c r="C18" s="74"/>
      <c r="D18" s="74"/>
      <c r="E18" s="74"/>
    </row>
    <row r="19" spans="1:5" s="61" customFormat="1" ht="29.25" customHeight="1" x14ac:dyDescent="0.15">
      <c r="A19" s="60"/>
      <c r="B19" s="59"/>
      <c r="C19" s="59"/>
      <c r="D19" s="59"/>
      <c r="E19" s="59"/>
    </row>
  </sheetData>
  <mergeCells count="7">
    <mergeCell ref="A1:E1"/>
    <mergeCell ref="A2:E2"/>
    <mergeCell ref="A3:E3"/>
    <mergeCell ref="D17:E17"/>
    <mergeCell ref="A10:B10"/>
    <mergeCell ref="B12:E12"/>
    <mergeCell ref="D13:E13"/>
  </mergeCells>
  <pageMargins left="0.43307086614173229" right="0.31496062992125984" top="0.70866141732283472" bottom="0.6692913385826772" header="0.51181102362204722" footer="0.35433070866141736"/>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zoomScaleNormal="100" zoomScaleSheetLayoutView="115" workbookViewId="0">
      <selection activeCell="A2" sqref="A2:E2"/>
    </sheetView>
  </sheetViews>
  <sheetFormatPr defaultColWidth="9" defaultRowHeight="10.5" x14ac:dyDescent="0.15"/>
  <cols>
    <col min="1" max="1" width="5.28515625" style="60" customWidth="1"/>
    <col min="2" max="2" width="43.28515625" style="59" customWidth="1"/>
    <col min="3" max="4" width="13.85546875" style="59" customWidth="1"/>
    <col min="5" max="5" width="14.7109375" style="59" customWidth="1"/>
    <col min="6" max="16384" width="9" style="59"/>
  </cols>
  <sheetData>
    <row r="1" spans="1:5" ht="14.25" x14ac:dyDescent="0.2">
      <c r="A1" s="215" t="s">
        <v>18</v>
      </c>
      <c r="B1" s="215"/>
      <c r="C1" s="215"/>
      <c r="D1" s="215"/>
      <c r="E1" s="215"/>
    </row>
    <row r="2" spans="1:5" ht="14.25" x14ac:dyDescent="0.2">
      <c r="A2" s="215" t="s">
        <v>42</v>
      </c>
      <c r="B2" s="215"/>
      <c r="C2" s="215"/>
      <c r="D2" s="215"/>
      <c r="E2" s="215"/>
    </row>
    <row r="3" spans="1:5" ht="12.75" customHeight="1" x14ac:dyDescent="0.2">
      <c r="A3" s="216" t="s">
        <v>467</v>
      </c>
      <c r="B3" s="216"/>
      <c r="C3" s="216"/>
      <c r="D3" s="216"/>
      <c r="E3" s="216"/>
    </row>
    <row r="4" spans="1:5" s="64" customFormat="1" ht="25.5" x14ac:dyDescent="0.2">
      <c r="A4" s="123" t="s">
        <v>0</v>
      </c>
      <c r="B4" s="124" t="s">
        <v>458</v>
      </c>
      <c r="C4" s="123" t="s">
        <v>5</v>
      </c>
      <c r="D4" s="123" t="s">
        <v>2</v>
      </c>
      <c r="E4" s="124" t="s">
        <v>3</v>
      </c>
    </row>
    <row r="5" spans="1:5" ht="12.75" x14ac:dyDescent="0.2">
      <c r="A5" s="125">
        <v>1</v>
      </c>
      <c r="B5" s="126" t="s">
        <v>457</v>
      </c>
      <c r="C5" s="127"/>
      <c r="D5" s="128" t="str">
        <f>IF(C5&lt;&gt;"",ROUND(C5*0.24,2),"")</f>
        <v/>
      </c>
      <c r="E5" s="128" t="str">
        <f>IF(C5&lt;&gt;"",C5+D5,"")</f>
        <v/>
      </c>
    </row>
    <row r="6" spans="1:5" ht="12.75" x14ac:dyDescent="0.2">
      <c r="A6" s="125">
        <v>2</v>
      </c>
      <c r="B6" s="131" t="s">
        <v>456</v>
      </c>
      <c r="C6" s="127"/>
      <c r="D6" s="128" t="str">
        <f>IF(C6&lt;&gt;"",ROUND(C6*0.24,2),"")</f>
        <v/>
      </c>
      <c r="E6" s="128" t="str">
        <f>IF(C6&lt;&gt;"",C6+D6,"")</f>
        <v/>
      </c>
    </row>
    <row r="7" spans="1:5" s="63" customFormat="1" ht="12.75" x14ac:dyDescent="0.2">
      <c r="A7" s="217" t="s">
        <v>49</v>
      </c>
      <c r="B7" s="217"/>
      <c r="C7" s="129">
        <f>SUM(C5:C6)</f>
        <v>0</v>
      </c>
      <c r="D7" s="129">
        <f>SUM(D5:D6)</f>
        <v>0</v>
      </c>
      <c r="E7" s="129">
        <f>SUM(E5:E6)</f>
        <v>0</v>
      </c>
    </row>
    <row r="8" spans="1:5" ht="12.75" x14ac:dyDescent="0.2">
      <c r="A8" s="130"/>
      <c r="B8" s="74"/>
      <c r="C8" s="74"/>
      <c r="D8" s="74"/>
      <c r="E8" s="74"/>
    </row>
    <row r="9" spans="1:5" ht="36" customHeight="1" x14ac:dyDescent="0.15">
      <c r="A9" s="116" t="s">
        <v>82</v>
      </c>
      <c r="B9" s="218" t="s">
        <v>448</v>
      </c>
      <c r="C9" s="218"/>
      <c r="D9" s="218"/>
      <c r="E9" s="218"/>
    </row>
    <row r="10" spans="1:5" ht="12.75" x14ac:dyDescent="0.2">
      <c r="A10" s="130"/>
      <c r="B10" s="74"/>
      <c r="C10" s="74"/>
      <c r="D10" s="173" t="s">
        <v>51</v>
      </c>
      <c r="E10" s="173"/>
    </row>
    <row r="11" spans="1:5" ht="12.75" x14ac:dyDescent="0.2">
      <c r="A11" s="130"/>
      <c r="B11" s="74"/>
      <c r="C11" s="74"/>
      <c r="D11" s="14"/>
      <c r="E11" s="19"/>
    </row>
    <row r="12" spans="1:5" ht="12.75" x14ac:dyDescent="0.2">
      <c r="A12" s="130"/>
      <c r="B12" s="74"/>
      <c r="C12" s="74"/>
      <c r="D12" s="14"/>
      <c r="E12" s="19"/>
    </row>
    <row r="13" spans="1:5" s="63" customFormat="1" ht="10.5" customHeight="1" x14ac:dyDescent="0.2">
      <c r="A13" s="130"/>
      <c r="B13" s="74"/>
      <c r="C13" s="74"/>
      <c r="D13" s="14"/>
      <c r="E13" s="19"/>
    </row>
    <row r="14" spans="1:5" ht="12.75" x14ac:dyDescent="0.2">
      <c r="A14" s="130"/>
      <c r="B14" s="74"/>
      <c r="C14" s="74"/>
      <c r="D14" s="174" t="s">
        <v>50</v>
      </c>
      <c r="E14" s="174"/>
    </row>
    <row r="15" spans="1:5" s="62" customFormat="1" ht="12.75" x14ac:dyDescent="0.2">
      <c r="A15" s="130"/>
      <c r="B15" s="74"/>
      <c r="C15" s="74"/>
      <c r="D15" s="74"/>
      <c r="E15" s="74"/>
    </row>
    <row r="16" spans="1:5" s="61" customFormat="1" ht="29.25" customHeight="1" x14ac:dyDescent="0.2">
      <c r="A16" s="130"/>
      <c r="B16" s="74"/>
      <c r="C16" s="74"/>
      <c r="D16" s="74"/>
      <c r="E16" s="74"/>
    </row>
  </sheetData>
  <mergeCells count="7">
    <mergeCell ref="D10:E10"/>
    <mergeCell ref="D14:E14"/>
    <mergeCell ref="A1:E1"/>
    <mergeCell ref="A2:E2"/>
    <mergeCell ref="A3:E3"/>
    <mergeCell ref="A7:B7"/>
    <mergeCell ref="B9:E9"/>
  </mergeCells>
  <pageMargins left="0.43307086614173229" right="0.31496062992125984" top="0.70866141732283472" bottom="0.6692913385826772" header="0.51181102362204722" footer="0.35433070866141736"/>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0"/>
  <sheetViews>
    <sheetView view="pageBreakPreview" zoomScale="110" zoomScaleNormal="100" zoomScaleSheetLayoutView="110" workbookViewId="0">
      <selection activeCell="H20" sqref="H20"/>
    </sheetView>
  </sheetViews>
  <sheetFormatPr defaultColWidth="9" defaultRowHeight="10.5" x14ac:dyDescent="0.15"/>
  <cols>
    <col min="1" max="1" width="5.28515625" style="61" customWidth="1"/>
    <col min="2" max="2" width="40.28515625" style="64" customWidth="1"/>
    <col min="3" max="3" width="14.7109375" style="64" customWidth="1"/>
    <col min="4" max="4" width="10.7109375" style="64" customWidth="1"/>
    <col min="5" max="5" width="15.7109375" style="64" customWidth="1"/>
    <col min="6" max="16384" width="9" style="59"/>
  </cols>
  <sheetData>
    <row r="1" spans="1:5" ht="14.25" x14ac:dyDescent="0.15">
      <c r="A1" s="221" t="s">
        <v>18</v>
      </c>
      <c r="B1" s="221"/>
      <c r="C1" s="221"/>
      <c r="D1" s="221"/>
      <c r="E1" s="221"/>
    </row>
    <row r="2" spans="1:5" ht="14.25" x14ac:dyDescent="0.15">
      <c r="A2" s="221" t="s">
        <v>42</v>
      </c>
      <c r="B2" s="221"/>
      <c r="C2" s="221"/>
      <c r="D2" s="221"/>
      <c r="E2" s="221"/>
    </row>
    <row r="3" spans="1:5" ht="14.25" x14ac:dyDescent="0.15">
      <c r="A3" s="222" t="s">
        <v>461</v>
      </c>
      <c r="B3" s="222"/>
      <c r="C3" s="222"/>
      <c r="D3" s="222"/>
      <c r="E3" s="222"/>
    </row>
    <row r="4" spans="1:5" s="64" customFormat="1" ht="12.95" customHeight="1" x14ac:dyDescent="0.2">
      <c r="A4" s="223" t="s">
        <v>0</v>
      </c>
      <c r="B4" s="223" t="s">
        <v>434</v>
      </c>
      <c r="C4" s="223" t="s">
        <v>5</v>
      </c>
      <c r="D4" s="223" t="s">
        <v>2</v>
      </c>
      <c r="E4" s="220" t="s">
        <v>3</v>
      </c>
    </row>
    <row r="5" spans="1:5" s="64" customFormat="1" x14ac:dyDescent="0.2">
      <c r="A5" s="223"/>
      <c r="B5" s="223"/>
      <c r="C5" s="223"/>
      <c r="D5" s="223"/>
      <c r="E5" s="220"/>
    </row>
    <row r="6" spans="1:5" s="64" customFormat="1" ht="12.75" x14ac:dyDescent="0.2">
      <c r="A6" s="132">
        <v>1</v>
      </c>
      <c r="B6" s="98" t="s">
        <v>26</v>
      </c>
      <c r="C6" s="133">
        <f>'ΑΝΑΛΥΤΙΚΟΣ ΠΥ ΑΜΟΙΒΩΝ ΣΥΜΒΟΥΛΩΝ'!E8</f>
        <v>0</v>
      </c>
      <c r="D6" s="133">
        <f>'ΑΝΑΛΥΤΙΚΟΣ ΠΥ ΑΜΟΙΒΩΝ ΣΥΜΒΟΥΛΩΝ'!F8</f>
        <v>0</v>
      </c>
      <c r="E6" s="133">
        <f>'ΑΝΑΛΥΤΙΚΟΣ ΠΥ ΑΜΟΙΒΩΝ ΣΥΜΒΟΥΛΩΝ'!G8</f>
        <v>0</v>
      </c>
    </row>
    <row r="7" spans="1:5" s="64" customFormat="1" ht="12.75" x14ac:dyDescent="0.2">
      <c r="A7" s="132">
        <v>2</v>
      </c>
      <c r="B7" s="98" t="s">
        <v>468</v>
      </c>
      <c r="C7" s="133">
        <f>'ΑΝΑΛΥΤΙΚΟΣ ΠΥ ΕΚΔΗΛΩΣΕΩΝ'!E18</f>
        <v>0</v>
      </c>
      <c r="D7" s="133">
        <f>'ΑΝΑΛΥΤΙΚΟΣ ΠΥ ΕΚΔΗΛΩΣΕΩΝ'!F18</f>
        <v>0</v>
      </c>
      <c r="E7" s="133">
        <f>'ΑΝΑΛΥΤΙΚΟΣ ΠΥ ΕΚΔΗΛΩΣΕΩΝ'!G18</f>
        <v>0</v>
      </c>
    </row>
    <row r="8" spans="1:5" ht="12.75" x14ac:dyDescent="0.15">
      <c r="A8" s="132">
        <v>4</v>
      </c>
      <c r="B8" s="98" t="s">
        <v>57</v>
      </c>
      <c r="C8" s="133">
        <f>'ΑΝΑΛΥΤΙΚΟΣ ΠΥ ΑΓΟΡΑ ΓΗΣ'!C8</f>
        <v>0</v>
      </c>
      <c r="D8" s="133">
        <f>'ΑΝΑΛΥΤΙΚΟΣ ΠΥ ΑΓΟΡΑ ΓΗΣ'!D8</f>
        <v>0</v>
      </c>
      <c r="E8" s="133">
        <f>'ΑΝΑΛΥΤΙΚΟΣ ΠΥ ΑΓΟΡΑ ΓΗΣ'!E8</f>
        <v>0</v>
      </c>
    </row>
    <row r="9" spans="1:5" ht="24.4" customHeight="1" x14ac:dyDescent="0.15">
      <c r="A9" s="132">
        <v>5</v>
      </c>
      <c r="B9" s="98" t="s">
        <v>460</v>
      </c>
      <c r="C9" s="133">
        <f>'ΑΝΑΛΥΤΙΚΟΣ ΠΥ ΚΤΗΡΙΑΚΩΝ'!I171</f>
        <v>0</v>
      </c>
      <c r="D9" s="133">
        <f>'ΑΝΑΛΥΤΙΚΟΣ ΠΥ ΚΤΗΡΙΑΚΩΝ'!J171</f>
        <v>0</v>
      </c>
      <c r="E9" s="133">
        <f>'ΑΝΑΛΥΤΙΚΟΣ ΠΥ ΚΤΗΡΙΑΚΩΝ'!K171</f>
        <v>0</v>
      </c>
    </row>
    <row r="10" spans="1:5" ht="22.7" customHeight="1" x14ac:dyDescent="0.15">
      <c r="A10" s="132">
        <v>6</v>
      </c>
      <c r="B10" s="98" t="s">
        <v>447</v>
      </c>
      <c r="C10" s="133">
        <f>'ΑΝΑΛΥΤΙΚΟΣ ΠΥ ΑΠΕ, ΕΞΟΠΛ&amp;ΜΜ'!F8</f>
        <v>0</v>
      </c>
      <c r="D10" s="133">
        <f>'ΑΝΑΛΥΤΙΚΟΣ ΠΥ ΑΠΕ, ΕΞΟΠΛ&amp;ΜΜ'!G8</f>
        <v>0</v>
      </c>
      <c r="E10" s="133">
        <f>'ΑΝΑΛΥΤΙΚΟΣ ΠΥ ΑΠΕ, ΕΞΟΠΛ&amp;ΜΜ'!H8</f>
        <v>0</v>
      </c>
    </row>
    <row r="11" spans="1:5" ht="22.7" customHeight="1" x14ac:dyDescent="0.15">
      <c r="A11" s="132">
        <v>7</v>
      </c>
      <c r="B11" s="98" t="s">
        <v>446</v>
      </c>
      <c r="C11" s="133">
        <f>'ΑΝΑΛΥΤΙΚΟΣ ΠΥ ΑΠΕ, ΕΞΟΠΛ&amp;ΜΜ'!F15</f>
        <v>0</v>
      </c>
      <c r="D11" s="133">
        <f>'ΑΝΑΛΥΤΙΚΟΣ ΠΥ ΑΠΕ, ΕΞΟΠΛ&amp;ΜΜ'!G15</f>
        <v>0</v>
      </c>
      <c r="E11" s="133">
        <f>'ΑΝΑΛΥΤΙΚΟΣ ΠΥ ΑΠΕ, ΕΞΟΠΛ&amp;ΜΜ'!H15</f>
        <v>0</v>
      </c>
    </row>
    <row r="12" spans="1:5" ht="22.7" customHeight="1" x14ac:dyDescent="0.15">
      <c r="A12" s="132">
        <v>8</v>
      </c>
      <c r="B12" s="134" t="s">
        <v>444</v>
      </c>
      <c r="C12" s="133">
        <f>'ΑΝΑΛΥΤΙΚΟΣ ΠΥ ΑΠΕ, ΕΞΟΠΛ&amp;ΜΜ'!F22</f>
        <v>0</v>
      </c>
      <c r="D12" s="133">
        <f>'ΑΝΑΛΥΤΙΚΟΣ ΠΥ ΑΠΕ, ΕΞΟΠΛ&amp;ΜΜ'!G22</f>
        <v>0</v>
      </c>
      <c r="E12" s="133">
        <f>'ΑΝΑΛΥΤΙΚΟΣ ΠΥ ΑΠΕ, ΕΞΟΠΛ&amp;ΜΜ'!H22</f>
        <v>0</v>
      </c>
    </row>
    <row r="13" spans="1:5" ht="22.7" customHeight="1" x14ac:dyDescent="0.15">
      <c r="A13" s="132">
        <v>9</v>
      </c>
      <c r="B13" s="98" t="s">
        <v>443</v>
      </c>
      <c r="C13" s="133">
        <f>'ΑΝΑΛΥΤΙΚΟΣ ΠΥ ΑΠΕ, ΕΞΟΠΛ&amp;ΜΜ'!F28</f>
        <v>0</v>
      </c>
      <c r="D13" s="133">
        <f>'ΑΝΑΛΥΤΙΚΟΣ ΠΥ ΑΠΕ, ΕΞΟΠΛ&amp;ΜΜ'!G28</f>
        <v>0</v>
      </c>
      <c r="E13" s="133">
        <f>'ΑΝΑΛΥΤΙΚΟΣ ΠΥ ΑΠΕ, ΕΞΟΠΛ&amp;ΜΜ'!H28</f>
        <v>0</v>
      </c>
    </row>
    <row r="14" spans="1:5" ht="12.75" x14ac:dyDescent="0.15">
      <c r="A14" s="132">
        <v>10</v>
      </c>
      <c r="B14" s="98" t="s">
        <v>455</v>
      </c>
      <c r="C14" s="133">
        <f>'ΑΝΑΛΥΤΙΚΟΣ ΠΥ ΜΕΛΕΤΩΝ ΥΠΗΡΕΣΙΩΝ'!C10</f>
        <v>0</v>
      </c>
      <c r="D14" s="133">
        <f>'ΑΝΑΛΥΤΙΚΟΣ ΠΥ ΜΕΛΕΤΩΝ ΥΠΗΡΕΣΙΩΝ'!D10</f>
        <v>0</v>
      </c>
      <c r="E14" s="133">
        <f>'ΑΝΑΛΥΤΙΚΟΣ ΠΥ ΜΕΛΕΤΩΝ ΥΠΗΡΕΣΙΩΝ'!E10</f>
        <v>0</v>
      </c>
    </row>
    <row r="15" spans="1:5" ht="12.75" x14ac:dyDescent="0.15">
      <c r="A15" s="132">
        <v>11</v>
      </c>
      <c r="B15" s="98" t="s">
        <v>458</v>
      </c>
      <c r="C15" s="133">
        <f>'ΑΝΑΛΥΤΙΚΟΣ ΠΥ ΔΑΠΑΝΩΝ ΠΡΟΒΟΛΗΣ'!C7</f>
        <v>0</v>
      </c>
      <c r="D15" s="133">
        <f>'ΑΝΑΛΥΤΙΚΟΣ ΠΥ ΔΑΠΑΝΩΝ ΠΡΟΒΟΛΗΣ'!D7</f>
        <v>0</v>
      </c>
      <c r="E15" s="133">
        <f>'ΑΝΑΛΥΤΙΚΟΣ ΠΥ ΔΑΠΑΝΩΝ ΠΡΟΒΟΛΗΣ'!E7</f>
        <v>0</v>
      </c>
    </row>
    <row r="16" spans="1:5" s="63" customFormat="1" ht="19.5" customHeight="1" x14ac:dyDescent="0.15">
      <c r="A16" s="219" t="s">
        <v>459</v>
      </c>
      <c r="B16" s="219"/>
      <c r="C16" s="135">
        <f>SUM(C6:C15)</f>
        <v>0</v>
      </c>
      <c r="D16" s="135">
        <f t="shared" ref="D16:E16" si="0">SUM(D6:D15)</f>
        <v>0</v>
      </c>
      <c r="E16" s="135">
        <f t="shared" si="0"/>
        <v>0</v>
      </c>
    </row>
    <row r="17" spans="1:5" ht="12.75" x14ac:dyDescent="0.15">
      <c r="A17" s="136"/>
      <c r="B17" s="137"/>
      <c r="C17" s="137"/>
      <c r="D17" s="137"/>
      <c r="E17" s="137"/>
    </row>
    <row r="18" spans="1:5" s="250" customFormat="1" ht="12.75" x14ac:dyDescent="0.2">
      <c r="A18" s="248"/>
      <c r="B18" s="249"/>
      <c r="C18" s="249"/>
      <c r="D18" s="256" t="s">
        <v>51</v>
      </c>
      <c r="E18" s="256"/>
    </row>
    <row r="19" spans="1:5" s="250" customFormat="1" ht="12.75" x14ac:dyDescent="0.2">
      <c r="A19" s="248"/>
      <c r="B19" s="249"/>
      <c r="C19" s="249"/>
      <c r="D19" s="251"/>
      <c r="E19" s="252"/>
    </row>
    <row r="20" spans="1:5" s="250" customFormat="1" ht="12.75" x14ac:dyDescent="0.2">
      <c r="A20" s="248"/>
      <c r="B20" s="249"/>
      <c r="C20" s="249"/>
      <c r="D20" s="251"/>
      <c r="E20" s="252"/>
    </row>
    <row r="21" spans="1:5" s="250" customFormat="1" ht="12.75" x14ac:dyDescent="0.2">
      <c r="A21" s="248"/>
      <c r="B21" s="249"/>
      <c r="C21" s="249"/>
      <c r="D21" s="251"/>
      <c r="E21" s="252"/>
    </row>
    <row r="22" spans="1:5" s="250" customFormat="1" ht="12.75" x14ac:dyDescent="0.2">
      <c r="A22" s="253"/>
      <c r="B22" s="254"/>
      <c r="C22" s="254"/>
      <c r="D22" s="255" t="s">
        <v>50</v>
      </c>
      <c r="E22" s="255"/>
    </row>
    <row r="23" spans="1:5" ht="12.75" x14ac:dyDescent="0.15">
      <c r="A23" s="116"/>
      <c r="B23" s="137"/>
      <c r="C23" s="137"/>
      <c r="D23" s="137"/>
      <c r="E23" s="137"/>
    </row>
    <row r="40" spans="1:1" ht="12.75" x14ac:dyDescent="0.2">
      <c r="A40" s="66"/>
    </row>
    <row r="41" spans="1:1" ht="12.75" x14ac:dyDescent="0.2">
      <c r="A41" s="66"/>
    </row>
    <row r="42" spans="1:1" ht="12.75" x14ac:dyDescent="0.2">
      <c r="A42" s="66"/>
    </row>
    <row r="46" spans="1:1" ht="12.75" x14ac:dyDescent="0.2">
      <c r="A46" s="66"/>
    </row>
    <row r="47" spans="1:1" ht="12.75" x14ac:dyDescent="0.2">
      <c r="A47" s="66"/>
    </row>
    <row r="48" spans="1:1" ht="12.75" x14ac:dyDescent="0.2">
      <c r="A48" s="66"/>
    </row>
    <row r="49" spans="1:1" ht="12.75" x14ac:dyDescent="0.2">
      <c r="A49" s="66"/>
    </row>
    <row r="50" spans="1:1" ht="12.75" x14ac:dyDescent="0.2">
      <c r="A50" s="66"/>
    </row>
    <row r="51" spans="1:1" ht="12.75" x14ac:dyDescent="0.2">
      <c r="A51" s="66"/>
    </row>
    <row r="52" spans="1:1" ht="12.75" x14ac:dyDescent="0.2">
      <c r="A52" s="66"/>
    </row>
    <row r="53" spans="1:1" ht="12.75" x14ac:dyDescent="0.2">
      <c r="A53" s="66"/>
    </row>
    <row r="54" spans="1:1" ht="12.75" x14ac:dyDescent="0.2">
      <c r="A54" s="66"/>
    </row>
    <row r="55" spans="1:1" ht="12.75" x14ac:dyDescent="0.2">
      <c r="A55" s="66"/>
    </row>
    <row r="56" spans="1:1" ht="12.75" x14ac:dyDescent="0.2">
      <c r="A56" s="66"/>
    </row>
    <row r="59" spans="1:1" ht="12.75" x14ac:dyDescent="0.2">
      <c r="A59" s="65"/>
    </row>
    <row r="60" spans="1:1" ht="12.75" x14ac:dyDescent="0.2">
      <c r="A60" s="65"/>
    </row>
  </sheetData>
  <mergeCells count="11">
    <mergeCell ref="D18:E18"/>
    <mergeCell ref="D22:E22"/>
    <mergeCell ref="A16:B16"/>
    <mergeCell ref="E4:E5"/>
    <mergeCell ref="A1:E1"/>
    <mergeCell ref="A3:E3"/>
    <mergeCell ref="A2:E2"/>
    <mergeCell ref="A4:A5"/>
    <mergeCell ref="B4:B5"/>
    <mergeCell ref="C4:C5"/>
    <mergeCell ref="D4:D5"/>
  </mergeCells>
  <dataValidations count="3">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$A$46:$A$56</formula1>
    </dataValidation>
    <dataValidation type="list" allowBlank="1" showInputMessage="1" showErrorMessage="1" sqref="WVK98305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formula1>$A$59:$A$60</formula1>
    </dataValidation>
    <dataValidation type="list" allowBlank="1" showInputMessage="1" showErrorMessage="1" sqref="WVK98305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formula1>$A$40:$A$42</formula1>
    </dataValidation>
  </dataValidations>
  <pageMargins left="0.7" right="0.7" top="0.75" bottom="0.75" header="0.3" footer="0.3"/>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10</vt:i4>
      </vt:variant>
      <vt:variant>
        <vt:lpstr>Περιοχές με ονόματα</vt:lpstr>
      </vt:variant>
      <vt:variant>
        <vt:i4>8</vt:i4>
      </vt:variant>
    </vt:vector>
  </HeadingPairs>
  <TitlesOfParts>
    <vt:vector size="18" baseType="lpstr">
      <vt:lpstr>ΟΔΗΓΙΕΣ</vt:lpstr>
      <vt:lpstr>ΑΝΑΛΥΤΙΚΟΣ ΠΥ ΑΜΟΙΒΩΝ ΣΥΜΒΟΥΛΩΝ</vt:lpstr>
      <vt:lpstr>ΑΝΑΛΥΤΙΚΟΣ ΠΥ ΕΚΔΗΛΩΣΕΩΝ</vt:lpstr>
      <vt:lpstr>ΑΝΑΛΥΤΙΚΟΣ ΠΥ ΑΓΟΡΑ ΓΗΣ</vt:lpstr>
      <vt:lpstr>ΑΝΑΛΥΤΙΚΟΣ ΠΥ ΚΤΗΡΙΑΚΩΝ</vt:lpstr>
      <vt:lpstr>ΑΝΑΛΥΤΙΚΟΣ ΠΥ ΑΠΕ, ΕΞΟΠΛ&amp;ΜΜ</vt:lpstr>
      <vt:lpstr>ΑΝΑΛΥΤΙΚΟΣ ΠΥ ΜΕΛΕΤΩΝ ΥΠΗΡΕΣΙΩΝ</vt:lpstr>
      <vt:lpstr>ΑΝΑΛΥΤΙΚΟΣ ΠΥ ΔΑΠΑΝΩΝ ΠΡΟΒΟΛΗΣ</vt:lpstr>
      <vt:lpstr>ΣΥΝΟΨΗ ΚΟΣΤΟΥΣ</vt:lpstr>
      <vt:lpstr>ΧΡΟΝΟΔΙΑΓΡΑΜΜΑ</vt:lpstr>
      <vt:lpstr>'ΑΝΑΛΥΤΙΚΟΣ ΠΥ ΑΓΟΡΑ ΓΗΣ'!Print_Area</vt:lpstr>
      <vt:lpstr>'ΑΝΑΛΥΤΙΚΟΣ ΠΥ ΑΠΕ, ΕΞΟΠΛ&amp;ΜΜ'!Print_Area</vt:lpstr>
      <vt:lpstr>'ΑΝΑΛΥΤΙΚΟΣ ΠΥ ΔΑΠΑΝΩΝ ΠΡΟΒΟΛΗΣ'!Print_Area</vt:lpstr>
      <vt:lpstr>'ΑΝΑΛΥΤΙΚΟΣ ΠΥ ΚΤΗΡΙΑΚΩΝ'!Print_Area</vt:lpstr>
      <vt:lpstr>'ΑΝΑΛΥΤΙΚΟΣ ΠΥ ΜΕΛΕΤΩΝ ΥΠΗΡΕΣΙΩΝ'!Print_Area</vt:lpstr>
      <vt:lpstr>'ΣΥΝΟΨΗ ΚΟΣΤΟΥΣ'!Print_Area</vt:lpstr>
      <vt:lpstr>'ΑΝΑΛΥΤΙΚΟΣ ΠΥ ΑΜΟΙΒΩΝ ΣΥΜΒΟΥΛΩΝ'!Print_Titles</vt:lpstr>
      <vt:lpstr>'ΑΝΑΛΥΤΙΚΟΣ ΠΥ ΕΚΔΗΛΩΣΕΩΝ'!Print_Titles</vt:lpstr>
    </vt:vector>
  </TitlesOfParts>
  <Company>ΑΝΑΠΤΥΞΙΑΚΗ ΗΡΑΚΛΕΙΟΥ Α.Ε.</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Αλεξάνδρα</cp:lastModifiedBy>
  <cp:lastPrinted>2019-11-13T09:48:16Z</cp:lastPrinted>
  <dcterms:created xsi:type="dcterms:W3CDTF">2010-08-10T10:34:07Z</dcterms:created>
  <dcterms:modified xsi:type="dcterms:W3CDTF">2020-03-31T11:19:06Z</dcterms:modified>
</cp:coreProperties>
</file>