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70" yWindow="15" windowWidth="16890" windowHeight="12705" tabRatio="940" activeTab="5"/>
  </bookViews>
  <sheets>
    <sheet name="Εξώφυλλο" sheetId="1" r:id="rId1"/>
    <sheet name="Αγορά Γης-Απαλλοτριώσεις" sheetId="2" r:id="rId2"/>
    <sheet name="Κτιριακές Εγκαταστάσεις" sheetId="3" r:id="rId3"/>
    <sheet name="Εξοπλισμός &amp; Μεταφορικά Μέσα" sheetId="4" r:id="rId4"/>
    <sheet name="Μελέτες Υπηρεσίες" sheetId="5" r:id="rId5"/>
    <sheet name="Σύνοψη Κόστους" sheetId="6" r:id="rId6"/>
  </sheets>
  <definedNames>
    <definedName name="_xlnm.Print_Area" localSheetId="1">'Αγορά Γης-Απαλλοτριώσεις'!$A$1:$E$25</definedName>
    <definedName name="_xlnm.Print_Area" localSheetId="3">'Εξοπλισμός &amp; Μεταφορικά Μέσα'!$A$1:$H$32</definedName>
    <definedName name="_xlnm.Print_Area" localSheetId="0">'Εξώφυλλο'!$A$1:$C$26</definedName>
    <definedName name="_xlnm.Print_Area" localSheetId="2">'Κτιριακές Εγκαταστάσεις'!$A$1:$K$200</definedName>
    <definedName name="_xlnm.Print_Area" localSheetId="4">'Μελέτες Υπηρεσίες'!$A$2:$E$30</definedName>
    <definedName name="_xlnm.Print_Area" localSheetId="5">'Σύνοψη Κόστους'!$A$1:$E$24</definedName>
  </definedNames>
  <calcPr fullCalcOnLoad="1"/>
</workbook>
</file>

<file path=xl/sharedStrings.xml><?xml version="1.0" encoding="utf-8"?>
<sst xmlns="http://schemas.openxmlformats.org/spreadsheetml/2006/main" count="698" uniqueCount="467">
  <si>
    <t>Αξιοποίηση διαδικτύου</t>
  </si>
  <si>
    <t>Α/Α</t>
  </si>
  <si>
    <t>ΠΟΣΟΤΗΤΑ</t>
  </si>
  <si>
    <t>ΟΜΑΔΑ ΕΡΓΑΣΙΩΝ</t>
  </si>
  <si>
    <t>ΚΑΤΗΓΟΡΙΑ ΔΑΠΑΝΗΣ</t>
  </si>
  <si>
    <t>ΕΙΔΟΣ ΕΡΓΑΣΙΑΣ</t>
  </si>
  <si>
    <t>ΤΙΜΗ ΜΟΝΑΔΟΣ</t>
  </si>
  <si>
    <t>ΣΥΝΟΛΟ</t>
  </si>
  <si>
    <t>ΦΠΑ</t>
  </si>
  <si>
    <t>ΣΥΝΟΛΙΚΟ ΚΟΣΤΟΣ</t>
  </si>
  <si>
    <t>ΟΜΑΔΑ Α</t>
  </si>
  <si>
    <t>ΕΡΓΑ ΥΠΟΔΟΜΗΣ</t>
  </si>
  <si>
    <t>Υ.01</t>
  </si>
  <si>
    <t>Ισοπεδώσεις-Διαμορφώσεις</t>
  </si>
  <si>
    <t>Υ.02</t>
  </si>
  <si>
    <t>Σύνδεση με δίκτυο ΔΕΗ</t>
  </si>
  <si>
    <t>ΚΑ</t>
  </si>
  <si>
    <t>Υ.03</t>
  </si>
  <si>
    <t>Σύνδεση με δίκτυο ΟΤΕ</t>
  </si>
  <si>
    <t>Υ.04</t>
  </si>
  <si>
    <t>Σύνδεση με δίκτυο ύδρευσης</t>
  </si>
  <si>
    <t>Υ.05</t>
  </si>
  <si>
    <t>Σύνδεση με δίκτυο αποχέτευσης</t>
  </si>
  <si>
    <t>ΟΜΑΔΑ Β</t>
  </si>
  <si>
    <t>ΠΕΡΙΒΑΛΛΩΝ ΧΩΡΟΣ</t>
  </si>
  <si>
    <t>ΠΧ.01</t>
  </si>
  <si>
    <t>Περίφραξη</t>
  </si>
  <si>
    <t>ΠΧ.02</t>
  </si>
  <si>
    <t>Εσωτερική οδοποιία</t>
  </si>
  <si>
    <t>ΠΧ.03</t>
  </si>
  <si>
    <t>Αίθριος (αύλειος) χώρος</t>
  </si>
  <si>
    <t>ΠΧ.04</t>
  </si>
  <si>
    <t>Χώρος πρασίνου</t>
  </si>
  <si>
    <t>ΠΧ.05</t>
  </si>
  <si>
    <t>Υπαίθριος χώρος στάθμευσης</t>
  </si>
  <si>
    <t>ΟΜΑΔΑ Γ</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</si>
  <si>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</si>
  <si>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</si>
  <si>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</si>
  <si>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</si>
  <si>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</si>
  <si>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</si>
  <si>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</si>
  <si>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</si>
  <si>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</si>
  <si>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</si>
  <si>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ΚΑΘΑΙΡΕΣΕΙΣ</t>
  </si>
  <si>
    <t>02.01</t>
  </si>
  <si>
    <t>Καθαιρ.πλινθοδομής</t>
  </si>
  <si>
    <t>02.02</t>
  </si>
  <si>
    <t>Καθαιρ.πλινθοδομής με ισχνό κονίαμα</t>
  </si>
  <si>
    <t>02.03</t>
  </si>
  <si>
    <t>Καθαιρ.αόπλου σκυροδέματος</t>
  </si>
  <si>
    <t>02.04</t>
  </si>
  <si>
    <t>Καθαιρ.οπλισμένου σκυροδέματο</t>
  </si>
  <si>
    <t>02.05</t>
  </si>
  <si>
    <t>Καθαιρ.επιχρησμάτων</t>
  </si>
  <si>
    <t>02.06</t>
  </si>
  <si>
    <t>Καθαιρ.τοίχων διά τη διαμόρφωση θυρών</t>
  </si>
  <si>
    <t>02.07</t>
  </si>
  <si>
    <t>Καθαιρ.ξύλινων ή σιδηρών θυρών παραθύρων</t>
  </si>
  <si>
    <t>02.08</t>
  </si>
  <si>
    <t>02.09</t>
  </si>
  <si>
    <t>Καθαίρεση δαπέδων εκ πλακών παντώς τύπου</t>
  </si>
  <si>
    <t>02.10</t>
  </si>
  <si>
    <t xml:space="preserve">Καθαίρεση επικεράμωσης </t>
  </si>
  <si>
    <t>ΣΚΥΡΟΔΕΜΑΤΑ</t>
  </si>
  <si>
    <t>03.01</t>
  </si>
  <si>
    <t>Οπλισμένο σκυρόδεμα                          (Ορεινές και απομακρυσμένες περιοχές)</t>
  </si>
  <si>
    <t>03.01.1</t>
  </si>
  <si>
    <t xml:space="preserve"> Οπλισμένο σκυρόδεμα                                                     (Προσβάσιμες περιοχές)</t>
  </si>
  <si>
    <t>03.02</t>
  </si>
  <si>
    <t>Άοπλο σκυρόδεμα δαπέδων</t>
  </si>
  <si>
    <t>03.03</t>
  </si>
  <si>
    <t>Εξισωτικές στρώσεις</t>
  </si>
  <si>
    <t>03.04</t>
  </si>
  <si>
    <t>Επιφάνειες εμφανους σκυροδέματος</t>
  </si>
  <si>
    <t>03.05</t>
  </si>
  <si>
    <t>Σενάζ δρομικά</t>
  </si>
  <si>
    <t>μ.μ.</t>
  </si>
  <si>
    <t>03.06</t>
  </si>
  <si>
    <t>Σενάζ μπατικά</t>
  </si>
  <si>
    <t>03.07</t>
  </si>
  <si>
    <t>Μανδύας χυτού σκυροδέματος</t>
  </si>
  <si>
    <t>03.08</t>
  </si>
  <si>
    <t>Μανδύας εκτοξευμένου σκυροδέματος</t>
  </si>
  <si>
    <t>ΟΜΑΔΑ Δ</t>
  </si>
  <si>
    <t>ΤΟΙΧΟΠΟΙΪΕΣ</t>
  </si>
  <si>
    <t>04.01</t>
  </si>
  <si>
    <t>Λιθοδομές με κοινούς λίθους</t>
  </si>
  <si>
    <t>μ2</t>
  </si>
  <si>
    <t>04.02</t>
  </si>
  <si>
    <t>Λιθοδομές με λαξευτούς  λίθους</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</si>
  <si>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</si>
  <si>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</si>
  <si>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</si>
  <si>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</si>
  <si>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</si>
  <si>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</si>
  <si>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</si>
  <si>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</si>
  <si>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</si>
  <si>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</si>
  <si>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</si>
  <si>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Τοίχοι γυψοσανίδων απο 2 πλευρές</t>
  </si>
  <si>
    <t>04.09</t>
  </si>
  <si>
    <t>Τοίχοι γυψοσανίδων με 2 γύψους ανά πλευρά</t>
  </si>
  <si>
    <t>ΕΠΙΧΡΗΣΜΑΤΑ</t>
  </si>
  <si>
    <t>05.01</t>
  </si>
  <si>
    <t>Αβεστοκονιάματα τριπτά</t>
  </si>
  <si>
    <t>05.02</t>
  </si>
  <si>
    <t>05.03</t>
  </si>
  <si>
    <t>05.04</t>
  </si>
  <si>
    <t>05.05</t>
  </si>
  <si>
    <t xml:space="preserve">Αρμολογήματα ακατέργαστων όψεων λιθοδομών  </t>
  </si>
  <si>
    <t>ΕΠΕΝΔΥΣΕΙΣ ΤΟΙΧΩΝ</t>
  </si>
  <si>
    <t>06.01</t>
  </si>
  <si>
    <t>Με πλακίδια πορσελάνης</t>
  </si>
  <si>
    <t>06.02</t>
  </si>
  <si>
    <t>Με λίθινες πλάκες</t>
  </si>
  <si>
    <t>06.03</t>
  </si>
  <si>
    <t>Με ορθογωνισμένες πλάκες</t>
  </si>
  <si>
    <t>06.04</t>
  </si>
  <si>
    <t>Με πέτρα στενάρι</t>
  </si>
  <si>
    <t>06.05</t>
  </si>
  <si>
    <t>Με πλάκες μαρμάρου (γρανίτης)</t>
  </si>
  <si>
    <t>06.06</t>
  </si>
  <si>
    <t>Ξύλινα διαζώματα αργολιθοδομών με βερνικόχρωμα</t>
  </si>
  <si>
    <t>μ.μ</t>
  </si>
  <si>
    <t>ΣΤΡΩΣΕΙΣ   ΔΑΠΕΔΩΝ</t>
  </si>
  <si>
    <t>07.01</t>
  </si>
  <si>
    <t>Με χονδρόπλ.ακανον.πάχους</t>
  </si>
  <si>
    <t>07.02</t>
  </si>
  <si>
    <t>Με λίθινες πλάκες (καρύστ. κλπ)</t>
  </si>
  <si>
    <t>07.03</t>
  </si>
  <si>
    <t xml:space="preserve">Επίστρωση με χειροποίητες πλάκες </t>
  </si>
  <si>
    <t>07.04</t>
  </si>
  <si>
    <t>07.05</t>
  </si>
  <si>
    <t>Με πλακίδια κεραμικά ή πορσελ</t>
  </si>
  <si>
    <t>07.06</t>
  </si>
  <si>
    <t xml:space="preserve">Με λωρίδες σουηδικής ξυλείας </t>
  </si>
  <si>
    <t>07.07</t>
  </si>
  <si>
    <t xml:space="preserve">Με λωρίδες αφρικανικής  ξυλείας </t>
  </si>
  <si>
    <t>07.08</t>
  </si>
  <si>
    <t>Με λωρίδες δρυός</t>
  </si>
  <si>
    <t>07.09</t>
  </si>
  <si>
    <t>07.10</t>
  </si>
  <si>
    <t>Βιομηχανικό δάπεδο</t>
  </si>
  <si>
    <t>ΟΜΑΔΑ Ε</t>
  </si>
  <si>
    <t>Κ Ο Υ Φ Ω Μ Α Τ Α</t>
  </si>
  <si>
    <t>08.01</t>
  </si>
  <si>
    <t>Πόρτες πρεσσαριστές κοινές</t>
  </si>
  <si>
    <t>08.02</t>
  </si>
  <si>
    <t>Πόρτες ραμποτέ ή ταμπλαδωτές από MDF</t>
  </si>
  <si>
    <t>08.03</t>
  </si>
  <si>
    <t>Πόρτες ραμποτέ ή ταμπλαδωτές από δρύ,καρυδιά κλπ</t>
  </si>
  <si>
    <t>08.04</t>
  </si>
  <si>
    <t>Εξώθυρες καρφωτές περαστές από ξύλο καστανιά</t>
  </si>
  <si>
    <t>08.05</t>
  </si>
  <si>
    <t xml:space="preserve">Υαλοστάσια και εξωστόθυρες από ξύλο καστανιάς </t>
  </si>
  <si>
    <t>08.06</t>
  </si>
  <si>
    <t>Υαλοστάσια από σουηδική ξυλεία</t>
  </si>
  <si>
    <t>08.07</t>
  </si>
  <si>
    <t>08.08</t>
  </si>
  <si>
    <t xml:space="preserve">Σκούρα από σουηδική ξυλεία </t>
  </si>
  <si>
    <t>08.09</t>
  </si>
  <si>
    <t>08.10</t>
  </si>
  <si>
    <t>Σιδερένιες πόρτες</t>
  </si>
  <si>
    <t>08.11</t>
  </si>
  <si>
    <t>Σιδερένια παράθυρα</t>
  </si>
  <si>
    <t>08.12</t>
  </si>
  <si>
    <t xml:space="preserve">Bιτρίνες αλουμινίου </t>
  </si>
  <si>
    <t>08.13</t>
  </si>
  <si>
    <t>Ανοιγόμενα-περιστρεφόμενα κουφώματα αλουμινίου</t>
  </si>
  <si>
    <t>08.14</t>
  </si>
  <si>
    <t>Υαλοστάσια  αλουμινίου με θερμοδιακοπή</t>
  </si>
  <si>
    <t>08.15</t>
  </si>
  <si>
    <t>Μονόφυλλη πυράντοχη πόρτα Τ30 εως Τ90 πλήρως εξοπλισ.</t>
  </si>
  <si>
    <t>08.16</t>
  </si>
  <si>
    <t>Δίφυλλη πυράντοχη πότρα Τ30 εως Τ90 πλήρως εξοπλισμένη</t>
  </si>
  <si>
    <t>ΝΤΟΥΛΑΠΕΣ</t>
  </si>
  <si>
    <t>09.01</t>
  </si>
  <si>
    <t>Ντουλάπες κοινές (υπνοδωματ)</t>
  </si>
  <si>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</si>
  <si>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</si>
  <si>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</si>
  <si>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</si>
  <si>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</si>
  <si>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</si>
  <si>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</si>
  <si>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</si>
  <si>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</si>
  <si>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</si>
  <si>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</si>
  <si>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</si>
  <si>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</si>
  <si>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</si>
  <si>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</si>
  <si>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ΟΜΑΔΑ ΣΤ</t>
  </si>
  <si>
    <t>ΜΑΡΜΑΡΙΚΑ</t>
  </si>
  <si>
    <t>11.01</t>
  </si>
  <si>
    <t xml:space="preserve">Κατώφλια,επίστρωση στηθαίων ποδιές παραθ. μπαλκονιών </t>
  </si>
  <si>
    <t>11.02</t>
  </si>
  <si>
    <t>Μαρμαροεπένδυση βαθμίδος</t>
  </si>
  <si>
    <t>ΚΛΙΜΑΚΕΣ</t>
  </si>
  <si>
    <t>12.01</t>
  </si>
  <si>
    <t>Βαθμίδες και πλατύσκαλα εκ ξυλείας δρυός</t>
  </si>
  <si>
    <t>12.02</t>
  </si>
  <si>
    <t>Ξύλινη επένδυση βαθμίδας πλήρης</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</si>
  <si>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</si>
  <si>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</si>
  <si>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</si>
  <si>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</si>
  <si>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</si>
  <si>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</si>
  <si>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</si>
  <si>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</si>
  <si>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</si>
  <si>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πλακα σκυροδεμ.</t>
  </si>
  <si>
    <t>15.02</t>
  </si>
  <si>
    <t>Ξύλινη στέγη αυτοφερόμενη με κεραμίδια</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</si>
  <si>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</si>
  <si>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</si>
  <si>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</si>
  <si>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</si>
  <si>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</si>
  <si>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</si>
  <si>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</si>
  <si>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</si>
  <si>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</si>
  <si>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</si>
  <si>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</si>
  <si>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</si>
  <si>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</si>
  <si>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με  τσίγκο και κόλλα</t>
  </si>
  <si>
    <t>17.02</t>
  </si>
  <si>
    <t>Πλαστικά επί τοίχου</t>
  </si>
  <si>
    <t>17.03</t>
  </si>
  <si>
    <t>Πλαστικά σπατουλαριστά</t>
  </si>
  <si>
    <t>17.04</t>
  </si>
  <si>
    <t>Τσιμεντοχρώματα</t>
  </si>
  <si>
    <t>17.05</t>
  </si>
  <si>
    <t>Ντουκοχρώματα</t>
  </si>
  <si>
    <t>17.06</t>
  </si>
  <si>
    <t xml:space="preserve">Βερνικοχρωματισμός ξύλινων επιφανειών </t>
  </si>
  <si>
    <t>ΔΙΑΦΟΡΕΣ ΟΙΚΟΔ/ΚΕΣ ΕΡΓΑΣΙΕΣ</t>
  </si>
  <si>
    <t>18.01</t>
  </si>
  <si>
    <t>Τζάκι απλό</t>
  </si>
  <si>
    <t>18.02</t>
  </si>
  <si>
    <t>Τζάκι με καπνοδόχο (κτιστό)</t>
  </si>
  <si>
    <t>18.03</t>
  </si>
  <si>
    <t xml:space="preserve">Συντήρηση -αποκατάσταση τοιχογραφιών </t>
  </si>
  <si>
    <t>ΕΙΔΗ ΥΓΙΕΙΝΗΣ</t>
  </si>
  <si>
    <t>19.01</t>
  </si>
  <si>
    <t>19.02</t>
  </si>
  <si>
    <t>ΟΜΑΔΑ Ζ</t>
  </si>
  <si>
    <t>ΥΔΡΑΥΛΙΚΕΣ ΕΓΚΑΤΑΣΤΑΣΕΙΣ</t>
  </si>
  <si>
    <t>20.01</t>
  </si>
  <si>
    <t>Υδρευση-αποχέτευση κουζίνας λουτρού-wc. (Σωληνώσεις)</t>
  </si>
  <si>
    <t>20.02</t>
  </si>
  <si>
    <t>Υδρευση-αποχέτευση κουζίνας λουτρού-wc (Συνδέσεις)</t>
  </si>
  <si>
    <t>ΘΕΡΜΑΝΣΗ ΚΛΙΜΑΤΙΣΜΟΣ</t>
  </si>
  <si>
    <t>21.01</t>
  </si>
  <si>
    <t>Κεντρική θέρμανση (Σωληνώσεις)</t>
  </si>
  <si>
    <t>21.02</t>
  </si>
  <si>
    <t>ΗΛΕΚΤΡΙΚΕΣ ΕΓΚΑΤΑΣΤΣΕΙΣ</t>
  </si>
  <si>
    <t>23.01</t>
  </si>
  <si>
    <t>Κατοικίας (Σωληνώσεις)</t>
  </si>
  <si>
    <t>23.02</t>
  </si>
  <si>
    <t>Κατοικίας (καλοδιώσεις,ρευματολήπτες)</t>
  </si>
  <si>
    <t>23.03</t>
  </si>
  <si>
    <t>Καταστήματος (Σωληνώσεις)</t>
  </si>
  <si>
    <t>23.04</t>
  </si>
  <si>
    <t>Καταστήματος (καλοδιώσεις ρευματολήπτες)</t>
  </si>
  <si>
    <t xml:space="preserve"> ΑΝΕΛΚΥΣΤΗΡΕΣ</t>
  </si>
  <si>
    <t>24.01</t>
  </si>
  <si>
    <t>Ανελκυστήρας μεχρι 4 στάσεις</t>
  </si>
  <si>
    <t>24.02</t>
  </si>
  <si>
    <t>Προσαύξηση ανά στάση πέραν των 4ων</t>
  </si>
  <si>
    <t>ΔΙΑΦ. Η/Μ ΕΡΓΑΣΙΕΣ</t>
  </si>
  <si>
    <t>25.01</t>
  </si>
  <si>
    <t>Ηλιακός συλλέκτης</t>
  </si>
  <si>
    <t>ΟΜΑΔΑ Η</t>
  </si>
  <si>
    <t>ΜΕΤΑΛΛΙΚΗ  ΚΑΤΑΣΚΕΥΗ</t>
  </si>
  <si>
    <t>26.01</t>
  </si>
  <si>
    <t>Μεταλλικός σκελετός</t>
  </si>
  <si>
    <t>κιλ</t>
  </si>
  <si>
    <t>26.02</t>
  </si>
  <si>
    <t xml:space="preserve">Πάνελ με μόνωση </t>
  </si>
  <si>
    <t>ΟΜΑΔΕΣ ΕΡΓΑΣΙΩΝ</t>
  </si>
  <si>
    <t xml:space="preserve">ΣΥΝΟΛΟ ΟΜΑΔΑΣ Α </t>
  </si>
  <si>
    <t xml:space="preserve">ΣΥΝΟΛΟ ΟΜΑΔΑΣ Β </t>
  </si>
  <si>
    <t xml:space="preserve">ΣΥΝΟΛΟ ΟΜΑΔΑΣ Γ </t>
  </si>
  <si>
    <t>ΣΥΝΟΛΟ ΟΜΑΔΑΣ Δ</t>
  </si>
  <si>
    <t>ΣΥΝΟΛΟ ΟΜΑΔΑΣ Ε</t>
  </si>
  <si>
    <t>ΣΥΝΟΛΟ ΟΜΑΔΑΣ ΣΤ</t>
  </si>
  <si>
    <t>ΣΥΝΟΛΟ ΟΜΑΔΑΣ Ζ</t>
  </si>
  <si>
    <t>ΣΥΝΟΛΟ ΟΜΑΔΑΣ Η</t>
  </si>
  <si>
    <t xml:space="preserve">ΓΕΝΙΚΟ ΣΥΝΟΛΟ </t>
  </si>
  <si>
    <t xml:space="preserve">ΠΟΣΟΤΗΤΑ </t>
  </si>
  <si>
    <t>ΤΙΜΗ ΜΟΝΑΔΑΣ</t>
  </si>
  <si>
    <t>ΚΟΣΤΟΣ</t>
  </si>
  <si>
    <t>ΛΟΙΠΟΣ ΕΞΟΠΛΙΣΜΟΣ</t>
  </si>
  <si>
    <t xml:space="preserve">ΣΥΝΟΛΟ ΛΟΙΠΟΥ ΕΞΟΠΛΙΣΜΟΥ </t>
  </si>
  <si>
    <t>ΚΤΙΡΙΑΚΕΣ ΕΓΚΑΤΑΣΤΑΣΕΙΣ-ΕΡΓΑ ΥΠΟΔΟΜΗΣ &amp; ΠΕΡΙΒΑΛΛΟΝΤΟΣ ΧΩΡΟΥ</t>
  </si>
  <si>
    <t>ΠΟΣΑ (€)</t>
  </si>
  <si>
    <t>ΣΥΝΟΛΙΚΟΣ ΠΡΟΫΠΟΛΟΓΙΣΜΟΣ</t>
  </si>
  <si>
    <t>Μ.Μ.</t>
  </si>
  <si>
    <r>
      <t>μ</t>
    </r>
    <r>
      <rPr>
        <vertAlign val="superscript"/>
        <sz val="7"/>
        <rFont val="Verdana"/>
        <family val="2"/>
      </rPr>
      <t>2</t>
    </r>
  </si>
  <si>
    <t>Καθαίρεση  ημίξεστης ή ξεστής λιθοδομής</t>
  </si>
  <si>
    <t>ΔΗΜΟΣΙΑ ΔΑΠΑΝΗ</t>
  </si>
  <si>
    <t>ΙΔΙΩΤΙΚΗ ΣΥΜΜΕΤΟΧΗ</t>
  </si>
  <si>
    <t>Υ.06</t>
  </si>
  <si>
    <t>Βόθρος</t>
  </si>
  <si>
    <t>ΠΧ.01.1</t>
  </si>
  <si>
    <t>Περίφραξη 1 μ beton και κιγκλίδωμα</t>
  </si>
  <si>
    <t>ΠΧ.01.2</t>
  </si>
  <si>
    <t>Περίφραξη 1 μ beton και σίτα</t>
  </si>
  <si>
    <t>ΠΧ.01.3</t>
  </si>
  <si>
    <t>Περίφραξη με 20 εκ. Beton, πασσάλους, σίτα</t>
  </si>
  <si>
    <t>ΠΧ.02.1</t>
  </si>
  <si>
    <t>Κράσπεδα</t>
  </si>
  <si>
    <t>ΠΧ.02.2</t>
  </si>
  <si>
    <t>Ασφαλτόστρωση (βάση-υπόβαση-τάπητας)</t>
  </si>
  <si>
    <t>ΠΧ.03.1</t>
  </si>
  <si>
    <t>Κυβόλιθοι</t>
  </si>
  <si>
    <t>ΠΧ.03.2</t>
  </si>
  <si>
    <t>Πλάκες πεζοδρομίου</t>
  </si>
  <si>
    <t>ΠΧ.03.3</t>
  </si>
  <si>
    <t>Πλακοστρώσεις με υπόστρωμα beton και λίθινες πλάκες</t>
  </si>
  <si>
    <t>ΠΧ.05.1</t>
  </si>
  <si>
    <t>Διαμόρφωση με 3Α</t>
  </si>
  <si>
    <t>Ειδικές επιχώσεις (ορυκτό αμμοχάλικο)</t>
  </si>
  <si>
    <t>01.06</t>
  </si>
  <si>
    <t>Ειδικές επιχώσεις (αμμοχάλικο 3Α)</t>
  </si>
  <si>
    <t>04.02.1</t>
  </si>
  <si>
    <t>Λιθοδομές με λαξευτούς  λίθους (δύο όψεις)</t>
  </si>
  <si>
    <t>04.10</t>
  </si>
  <si>
    <t>Τοίχοι από YTONG (15cm)</t>
  </si>
  <si>
    <t>Αβεστοκονιάματα τριπτά         (με kourasanit)</t>
  </si>
  <si>
    <t>Επιχρίσματα χωριάτικου τύπου</t>
  </si>
  <si>
    <t>Ετοιμο επίχρισμα</t>
  </si>
  <si>
    <t xml:space="preserve">Με πλάκες μαρμάρου </t>
  </si>
  <si>
    <t>06.07</t>
  </si>
  <si>
    <t>Επένδυση με διακοσμητικό τούβλο</t>
  </si>
  <si>
    <t>Δάπεδο ραμποτέ με ξύλο καστανιάς πλήρης</t>
  </si>
  <si>
    <t>07.11</t>
  </si>
  <si>
    <t>Δάπεδο laminate</t>
  </si>
  <si>
    <t>07.12</t>
  </si>
  <si>
    <t xml:space="preserve">Δάπεδο παρκέ κολλητό </t>
  </si>
  <si>
    <t>07.13</t>
  </si>
  <si>
    <t>Βιομηχανικό δάπεδο με επαλειφόμενη εποξειδική ρητίνη</t>
  </si>
  <si>
    <t>07.14</t>
  </si>
  <si>
    <t>Βιομηχανικό δάπεδο με επιπεδούμενη εποξειδική ρητίνη</t>
  </si>
  <si>
    <t>08.01.1</t>
  </si>
  <si>
    <t>Πόρτες εσωτερικές από μελαμίνη</t>
  </si>
  <si>
    <t>Υαλοστάσια από ιρόκο</t>
  </si>
  <si>
    <t>Σκούρα από ιρόκο</t>
  </si>
  <si>
    <t>11.03</t>
  </si>
  <si>
    <t>Επένδυση βαθμίδας με λίθινες πλάκες</t>
  </si>
  <si>
    <t>15.03</t>
  </si>
  <si>
    <t>Επικεράμωση πλάκας σκυροδέματος</t>
  </si>
  <si>
    <t>15.04</t>
  </si>
  <si>
    <t>Υδρορροές (λούκια) οριζόντια και κατακόρυφα</t>
  </si>
  <si>
    <t>17.07</t>
  </si>
  <si>
    <t>Ακρυλικά ρελιέφ</t>
  </si>
  <si>
    <t>17.08</t>
  </si>
  <si>
    <t>Ριπουλίνες κοινές</t>
  </si>
  <si>
    <t>Πλήρες σετ λουτρού</t>
  </si>
  <si>
    <t>Σετ WC</t>
  </si>
  <si>
    <t>19.03</t>
  </si>
  <si>
    <t>Πλήρες σετ κουζίνας</t>
  </si>
  <si>
    <t>Κεντρική θέρμανση (Συνδέσεις, σώματα ,καυστήρας,λεβητας)</t>
  </si>
  <si>
    <t>21.03</t>
  </si>
  <si>
    <t>Θέρμανση- Ψύξη</t>
  </si>
  <si>
    <t>26.03</t>
  </si>
  <si>
    <t>Υδρορροή (μεταλ. Κατασκ.)</t>
  </si>
  <si>
    <t>26.04</t>
  </si>
  <si>
    <t>Πάνελ με μόνωση έως 5cm</t>
  </si>
  <si>
    <t>26.05</t>
  </si>
  <si>
    <t>Πάνελ με μόνωση (ψυγείου)</t>
  </si>
  <si>
    <t>ΠΕΡΙΓΡΑΦΗ ΕΝΕΡΓΕΙΑΣ</t>
  </si>
  <si>
    <t xml:space="preserve"> </t>
  </si>
  <si>
    <t>MAX ΤΙΜΗ ΜΟΝΑΔΑΣ</t>
  </si>
  <si>
    <t>ΠΡΟΫΠΟΛΟΓΙΣΜΟΣ ΠΡΟΤΕΙΝΟΜΕΝΗΣ ΠΡΑΞΗΣ</t>
  </si>
  <si>
    <t>ΣΥΝΟΛΟ Ε</t>
  </si>
  <si>
    <t>ΣΥΝΟΛΟ Α</t>
  </si>
  <si>
    <t>ΣΥΝΟΛΟ Β</t>
  </si>
  <si>
    <t>ΣΥΝΟΛΟ Γ</t>
  </si>
  <si>
    <t>ΣΥΝΟΛΟ Δ</t>
  </si>
  <si>
    <t>ΣΥΝΟΛΟ ΣΤ</t>
  </si>
  <si>
    <t>ΣΥΝΟΛΟ Ζ</t>
  </si>
  <si>
    <t xml:space="preserve">ΣΥΝΟΛΟ Η </t>
  </si>
  <si>
    <t>ΑΝΑΛΥΤΙΚΟΣ ΠΡΟΫΠΟΛΟΓΙΣΜΟΣ ΟΙΚΟΔΟΜΙΚΩΝ ΕΡΓΑΣΙΩΝ ΑΝΑ ΟΜΑΔΕΣ ΚΑΙ ΕΙΔΗ ΕΡΓΑΣΙΩΝ</t>
  </si>
  <si>
    <t>Άρθρο 69 παρ.2γ του Καν. 1303/2013</t>
  </si>
  <si>
    <t>· Τα ποσά στους πίνακες που ακολουθούν συμπληρώνονται σε ευρώ με δύο δεκαδικά ψηφία.</t>
  </si>
  <si>
    <t>· Ο ΦΠΑ δεν είναι επιλέξιμη δαπάνη εκτός από της περίπτωσης που δεν είναι ανακτήσιμος δυνάμει της εθνικής νομοθεσίας (άρθρο 69 παρ.2γ του Καν. 1303/2013 και άρθρο 17 της 110427/ΕΥΘΥ/1020/20-10-2016 (ΦΕΚ 3521/01-11-2016, τ.Β.) Απόφασης του Υφυπουργού Οικονομίας, Ανάπτυξης και Τουρισμού).</t>
  </si>
  <si>
    <t xml:space="preserve">· Το εύλογο κόστος των δαπανών του προϋπολογισμού, πλην των κτιριακών υποδομών, θα πρέπει να τεκμηριώνεται επαρκώς με συγκρίσιμες οικονομικές προσφορές  οι οποίες θα περιλαμβάνονται στο φάκελο υποψηφιότητας. Εφόσον το μοναδιαίο (ανά τεμάχιο) κόστος αυτών υπερβαίνει, σε αξία τα 1.000€, απαιτούνται τρεις (3) συγκρίσιμες προσφορές, ενώ σε αντίθετη περίπτωση τουλάχιστον μία (1) (άρθρο 10 ΥΑ 13215/30-11-2017). </t>
  </si>
  <si>
    <t>Άρθρο 10 ΥΑ 13215/30-11-2017 (ΦΕΚ 4285/Β΄/8-12-2017)</t>
  </si>
  <si>
    <t>Άρθρο 17 της 110427/ΕΥΘΥ/1020/20-10-2016 (ΦΕΚ 3521 Β'/01-11-2016)</t>
  </si>
  <si>
    <t xml:space="preserve"> *</t>
  </si>
  <si>
    <t>*</t>
  </si>
  <si>
    <t xml:space="preserve">Εγκαταλελειμμένες και πρώην βιομηχανικές εγκαταστάσεις </t>
  </si>
  <si>
    <t xml:space="preserve">Μη οικοδομημένη και οικοδομημένη γη </t>
  </si>
  <si>
    <t>ΑΓΟΡΑ ΓΗΣ</t>
  </si>
  <si>
    <t>Αναγκαστική απαλλοτρίωση</t>
  </si>
  <si>
    <t>ΑΠΑΛΛΟΤΡΙΩΣΕΙΣ</t>
  </si>
  <si>
    <t>Άλλη εξαιρετικά και δεόντως αιτιολογημένη περιπτώση</t>
  </si>
  <si>
    <t>ΑΓΟΡΑ ΓΗΣ-ΑΠΑΛΛΟΤΡΙΩΣΕΙΣ</t>
  </si>
  <si>
    <t xml:space="preserve"> ΣΥΝΟΠΤΙΚΗ ΑΝΑΛΥΣΗ ΚΟΣΤΟΥΣ ΤΗΣ ΠΡΟΤΑΣΗΣ</t>
  </si>
  <si>
    <r>
      <t>μ</t>
    </r>
    <r>
      <rPr>
        <vertAlign val="superscript"/>
        <sz val="8"/>
        <rFont val="Verdana"/>
        <family val="2"/>
      </rPr>
      <t>3</t>
    </r>
  </si>
  <si>
    <r>
      <t>μ</t>
    </r>
    <r>
      <rPr>
        <vertAlign val="superscript"/>
        <sz val="8"/>
        <rFont val="Verdana"/>
        <family val="2"/>
      </rPr>
      <t>2</t>
    </r>
  </si>
  <si>
    <t>τμχ</t>
  </si>
  <si>
    <r>
      <t>μ</t>
    </r>
    <r>
      <rPr>
        <vertAlign val="superscript"/>
        <sz val="8"/>
        <rFont val="Verdana"/>
        <family val="2"/>
      </rPr>
      <t>2</t>
    </r>
    <r>
      <rPr>
        <sz val="8"/>
        <rFont val="Verdana"/>
        <family val="2"/>
      </rPr>
      <t xml:space="preserve"> οψης</t>
    </r>
  </si>
  <si>
    <t>κ.α.</t>
  </si>
  <si>
    <r>
      <t>μ</t>
    </r>
    <r>
      <rPr>
        <vertAlign val="superscript"/>
        <sz val="8"/>
        <rFont val="Verdana"/>
        <family val="2"/>
      </rPr>
      <t>2</t>
    </r>
    <r>
      <rPr>
        <sz val="8"/>
        <rFont val="Verdana"/>
        <family val="2"/>
      </rPr>
      <t>/κατ</t>
    </r>
  </si>
  <si>
    <t>/στάση</t>
  </si>
  <si>
    <t>ΟΜΑΔΑ Θ</t>
  </si>
  <si>
    <t xml:space="preserve"> ΕΙΣΦΟΡΕΣ ΙΚΑ</t>
  </si>
  <si>
    <t>27.01</t>
  </si>
  <si>
    <t xml:space="preserve">Ασφαλιστικές Εισφορές ΙΚΑ </t>
  </si>
  <si>
    <t>ΣΥΝΟΛΟ Θ</t>
  </si>
  <si>
    <t>ΣΥΝΟΛΟ ΟΜΑΔΑΣ Θ</t>
  </si>
  <si>
    <t>* Συμπληρώνονται τιμές μονάδας κατά περίπτωση, οι οποίες τεκμηριώνονται από την Τεχνική Έκθεση του υπεύθυνου μηχανικού και αξιολογούνται βάσει αυτής.</t>
  </si>
  <si>
    <t>Σημείωσεις</t>
  </si>
  <si>
    <r>
      <t xml:space="preserve">1) Οι τιμές είναι </t>
    </r>
    <r>
      <rPr>
        <b/>
        <sz val="8"/>
        <rFont val="Verdana"/>
        <family val="2"/>
      </rPr>
      <t>μέγιστες</t>
    </r>
    <r>
      <rPr>
        <sz val="8"/>
        <rFont val="Verdana"/>
        <family val="2"/>
      </rPr>
      <t xml:space="preserve"> και λαμβάνουν υπόψη τις τιμές των υλικών και της εργασίας της τοπικής αγοράς, για μέση ποιότητα κατασκευής.</t>
    </r>
  </si>
  <si>
    <t xml:space="preserve">2) Για τις ασφαλιστικές εισφορές ΙΚΑ προσκομιζονται οι σχετικοί υπολογισμοί που περιλαμβάνονται στην αναγγελία του έργου.  Για τους υπολογισμούς λαμβάνονται υπόψη τα ελαχίστα ημερομισθία που ορίζονται από το ΙΚΑ.                                                                                                                                                                                                                                                                                    </t>
  </si>
  <si>
    <r>
      <t xml:space="preserve">3) Οι παραπάνω τιμές μονάδας </t>
    </r>
    <r>
      <rPr>
        <b/>
        <sz val="8"/>
        <rFont val="Verdana"/>
        <family val="2"/>
      </rPr>
      <t>δεν</t>
    </r>
    <r>
      <rPr>
        <sz val="8"/>
        <rFont val="Verdana"/>
        <family val="2"/>
      </rPr>
      <t xml:space="preserve"> περιλαμβάνουν τον </t>
    </r>
    <r>
      <rPr>
        <b/>
        <sz val="8"/>
        <rFont val="Verdana"/>
        <family val="2"/>
      </rPr>
      <t>Φ.Π.Α.</t>
    </r>
    <r>
      <rPr>
        <sz val="8"/>
        <rFont val="Verdana"/>
        <family val="2"/>
      </rPr>
      <t xml:space="preserve">                                                                                                                                                                                                                                                                                                                                                                    </t>
    </r>
  </si>
  <si>
    <t>4) Στην περίπτωση ειδικών κατασκευών ή εργασιών για τις οποίες δεν προβλέπεται τιμή μονάδας στον παραπάνω πίνακα, η προτεινόμενη τιμή από τον υποψήφιο δικαιούχο θα πρέπει να τεκμηριώνεται επαρκώς στην Τεχνική Έκθεση του υπεύθυνου μηχανικού .</t>
  </si>
  <si>
    <r>
      <t xml:space="preserve">5) Ο παραπάνω πίνακας </t>
    </r>
    <r>
      <rPr>
        <b/>
        <sz val="8"/>
        <color indexed="8"/>
        <rFont val="Verdana"/>
        <family val="2"/>
      </rPr>
      <t xml:space="preserve">δεν ισχύει για τα Δημόσια Έργα.   </t>
    </r>
  </si>
  <si>
    <t xml:space="preserve">6) Οι παραπάνω τιμές δύναται να διαφοροποιηθούν: </t>
  </si>
  <si>
    <t>α) Προς τα κάτω εφόσον ο μελετητής κρίνει ότι κάποια ή κάποιες εργασίες μπορούν να υλοποιηθούν με χαμηλότερο μοναδιαίο κόστος, χωρίς όμως κανένα συμβιβασμό όσον αφορά την ποιότητα και το έντεχνο της εκτέλεσης.</t>
  </si>
  <si>
    <t xml:space="preserve">β) Προς τα πάνω, εφόσον τεκμηριώνεται:                                                                                                                                                                          </t>
  </si>
  <si>
    <t xml:space="preserve">β2) Η αυξημένη ποιότητα των υλικών ή/και της κατασκευής                                                                                                                                     </t>
  </si>
  <si>
    <t>ΠΟΣΟΣΤΟ Φ.Π.Α.</t>
  </si>
  <si>
    <t>ΥΠΟΣΥΝΟΛΟ</t>
  </si>
  <si>
    <t>ΥΠΟΣΥΝΟΛΟ ΑΓΟΡΑ ΓΗΣ</t>
  </si>
  <si>
    <t>ΕΝΤΥΠΟ 5</t>
  </si>
  <si>
    <t>β1) Η ανάγκη χρήσης αυξημένης τιμής μονάδας, όταν προκύπτει από τα σχεδιαστικά δεδομένα της προς κατασκευή οικοδομής ή από ιδιαίτερες συνθήκες που επικρατούν στην περιοχή κατασκευής (π.χ. ειδικά τεμάχια, μη χρησιμοποίηση μηχανικών μέσων στο οικισμό του Κάστρου Μονενβασιάς κλπ)</t>
  </si>
  <si>
    <t>ΣΥΝΟΛΙΚΟ ΚΟΣΤΟΣ ΠΡΟΤΑΣΗΣ</t>
  </si>
  <si>
    <t xml:space="preserve">ΧΡΗΜΑΤΟΔΟΤΙΚΟ ΣΧΗΜΑ </t>
  </si>
  <si>
    <t xml:space="preserve">Ο Υποψήφιος / Νόμιμος Εκπρόσωπος </t>
  </si>
  <si>
    <t>(Σφραγίδα-Υπογραφή)</t>
  </si>
  <si>
    <t>ΜΗΧΑΝΟΛΟΓΙΚΟΣ ΕΞΟΠΛΙΣΜΟΣ / ΕΞΟΠΛΙΣΜΟΣ ΑΠΕ</t>
  </si>
  <si>
    <t>ΜΕΤΑΦΟΡΙΚΑ ΜΕΣΑ</t>
  </si>
  <si>
    <t xml:space="preserve">ΥΠΟΣΥΝΟΛΟ  </t>
  </si>
  <si>
    <t xml:space="preserve">ΠΕΡΙΓΡΑΦΗ </t>
  </si>
  <si>
    <t>ΣΥΝΟΛΟ ΕΞΟΠΛΙΣΜΟΥ</t>
  </si>
  <si>
    <t>ΣΥΝΟΛΟ ΜΗΧΑΝΟΛΟΓΙΚΟΥ ΕΞΟΠΛΙΣΜΟΥ / ΕΞΟΠΛΙΣΜΟΥ ΑΠΕ</t>
  </si>
  <si>
    <t>ΜΕΛΕΤΕΣ-ΥΠΗΡΕΣΙΕΣ</t>
  </si>
  <si>
    <t>Μελέτη για έκδοση οικοδομικής αδείας και λοιπές μελέτες για την εκτέλεση του έργου</t>
  </si>
  <si>
    <t>Δαπάνη αγοράς ειδικής χρήσης αυτοκίνητου</t>
  </si>
  <si>
    <t>Μεταφορικά μέσα για την μετακίνηση ευπαθών ομάδων και εναλλακτικού τουρισμού</t>
  </si>
  <si>
    <t>Ανάπτυξη λογισμικού</t>
  </si>
  <si>
    <t>Τεχνική στήριξη για την υλοποίηση του έργου</t>
  </si>
  <si>
    <t>Δαπάνη ενημέρωσης επισκεπτών</t>
  </si>
  <si>
    <t>Δαπάνη υποβολής φακέλου</t>
  </si>
  <si>
    <t>Οργάνωση εκδηλώσεων και δραστηριοτήτων</t>
  </si>
  <si>
    <t>Μελέτες εφαρμογής και πιστοποίησης συστημάτων και σημάτων ποιότητας</t>
  </si>
  <si>
    <t>Μίσθωση χωρών &amp; εξοπλισμού</t>
  </si>
  <si>
    <t>Μελέτες - έρευνες</t>
  </si>
  <si>
    <t>ΥΠΗΡΕΣΙΕΣ Υποδράσης 19.2.4.4</t>
  </si>
  <si>
    <t>Οι παραπάνω πινακες περιλαμβάνουν τις γενικές κατηγορίες δαπανών οι οποίες μπορούν να αναλύονται από τον υποψήφιο σύμφωνα με το είδος και το αντικείμενο της πρότασης.</t>
  </si>
  <si>
    <t>ΜΗΧΑΝΟΛΟΓΙΚΟΣ/ ΑΠΕ ΚΑΙ ΛΟΙΠΟΣ ΕΞΟΠΛΙΣΜΟΣ</t>
  </si>
  <si>
    <t>ΜΕΛΕΤΕΣ-ΥΠΗΡΕΣΙΕΣ ΥΠΟΣΤΗΡΙΞΗΣ (Εκτός υποδράσης 19.2.4.4)</t>
  </si>
  <si>
    <t xml:space="preserve">ΜΕΛΕΤΕΣ-ΥΠΗΡΕΣΙΕΣ ΥΠΟΣΤΗΡΙΞΗΣ (Εκτός υποδράσης 19.2.4.4) </t>
  </si>
  <si>
    <t>ΠΟΣΟΣΤΟ</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</si>
</sst>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00"/>
    <numFmt numFmtId="177" formatCode="#,##0.000"/>
    <numFmt numFmtId="178" formatCode="&quot;Ναι&quot;;&quot;Ναι&quot;;&quot;Όχι&quot;"/>
    <numFmt numFmtId="179" formatCode="&quot;Ενεργό&quot;;&quot;Ενεργό&quot;;&quot;Ανενεργό&quot;"/>
    <numFmt numFmtId="180" formatCode="0.0"/>
  </numFmts>
  <fonts count="62">
    <font>
      <sz val="10"/>
      <name val="Arial"/>
      <family val="0"/>
    </font>
    <font>
      <sz val="8"/>
      <name val="Arial"/>
      <family val="2"/>
    </font>
    <font>
      <sz val="10"/>
      <name val="Verdana"/>
      <family val="2"/>
    </font>
    <font>
      <i/>
      <sz val="10"/>
      <name val="Verdana"/>
      <family val="2"/>
    </font>
    <font>
      <b/>
      <sz val="10"/>
      <name val="Verdana"/>
      <family val="2"/>
    </font>
    <font>
      <sz val="11"/>
      <name val="Verdana"/>
      <family val="2"/>
    </font>
    <font>
      <b/>
      <sz val="9"/>
      <name val="Verdana"/>
      <family val="2"/>
    </font>
    <font>
      <sz val="9"/>
      <name val="Verdana"/>
      <family val="2"/>
    </font>
    <font>
      <b/>
      <sz val="7"/>
      <name val="Verdana"/>
      <family val="2"/>
    </font>
    <font>
      <sz val="7"/>
      <color indexed="10"/>
      <name val="Verdana"/>
      <family val="2"/>
    </font>
    <font>
      <sz val="7"/>
      <name val="Verdana"/>
      <family val="2"/>
    </font>
    <font>
      <vertAlign val="superscript"/>
      <sz val="7"/>
      <name val="Verdana"/>
      <family val="2"/>
    </font>
    <font>
      <i/>
      <sz val="9"/>
      <name val="Verdana"/>
      <family val="2"/>
    </font>
    <font>
      <u val="single"/>
      <sz val="10"/>
      <color indexed="36"/>
      <name val="Arial Greek"/>
      <family val="0"/>
    </font>
    <font>
      <u val="single"/>
      <sz val="10"/>
      <color indexed="12"/>
      <name val="Arial Greek"/>
      <family val="0"/>
    </font>
    <font>
      <b/>
      <u val="single"/>
      <sz val="14"/>
      <name val="Verdana"/>
      <family val="2"/>
    </font>
    <font>
      <u val="single"/>
      <sz val="10"/>
      <color indexed="12"/>
      <name val="Verdana"/>
      <family val="2"/>
    </font>
    <font>
      <b/>
      <sz val="8"/>
      <name val="Verdana"/>
      <family val="2"/>
    </font>
    <font>
      <sz val="8"/>
      <name val="Verdana"/>
      <family val="2"/>
    </font>
    <font>
      <vertAlign val="superscript"/>
      <sz val="8"/>
      <name val="Verdana"/>
      <family val="2"/>
    </font>
    <font>
      <b/>
      <u val="single"/>
      <sz val="8"/>
      <name val="Verdana"/>
      <family val="2"/>
    </font>
    <font>
      <b/>
      <sz val="8"/>
      <color indexed="8"/>
      <name val="Verdana"/>
      <family val="2"/>
    </font>
    <font>
      <sz val="11"/>
      <name val="Calibri"/>
      <family val="2"/>
    </font>
    <font>
      <sz val="10"/>
      <color indexed="8"/>
      <name val="Verdana"/>
      <family val="2"/>
    </font>
    <font>
      <sz val="10"/>
      <color indexed="9"/>
      <name val="Verdana"/>
      <family val="2"/>
    </font>
    <font>
      <sz val="10"/>
      <color indexed="62"/>
      <name val="Verdana"/>
      <family val="2"/>
    </font>
    <font>
      <b/>
      <sz val="10"/>
      <color indexed="9"/>
      <name val="Verdana"/>
      <family val="2"/>
    </font>
    <font>
      <b/>
      <sz val="10"/>
      <color indexed="63"/>
      <name val="Verdana"/>
      <family val="2"/>
    </font>
    <font>
      <i/>
      <sz val="10"/>
      <color indexed="23"/>
      <name val="Verdana"/>
      <family val="2"/>
    </font>
    <font>
      <b/>
      <sz val="15"/>
      <color indexed="56"/>
      <name val="Verdana"/>
      <family val="2"/>
    </font>
    <font>
      <b/>
      <sz val="13"/>
      <color indexed="56"/>
      <name val="Verdana"/>
      <family val="2"/>
    </font>
    <font>
      <b/>
      <sz val="11"/>
      <color indexed="56"/>
      <name val="Verdana"/>
      <family val="2"/>
    </font>
    <font>
      <sz val="10"/>
      <color indexed="20"/>
      <name val="Verdana"/>
      <family val="2"/>
    </font>
    <font>
      <sz val="10"/>
      <color indexed="17"/>
      <name val="Verdana"/>
      <family val="2"/>
    </font>
    <font>
      <sz val="10"/>
      <color indexed="60"/>
      <name val="Verdana"/>
      <family val="2"/>
    </font>
    <font>
      <sz val="10"/>
      <color indexed="10"/>
      <name val="Verdana"/>
      <family val="2"/>
    </font>
    <font>
      <sz val="10"/>
      <color indexed="52"/>
      <name val="Verdana"/>
      <family val="2"/>
    </font>
    <font>
      <b/>
      <sz val="10"/>
      <color indexed="8"/>
      <name val="Verdana"/>
      <family val="2"/>
    </font>
    <font>
      <b/>
      <sz val="18"/>
      <color indexed="56"/>
      <name val="Cambria"/>
      <family val="2"/>
    </font>
    <font>
      <b/>
      <sz val="10"/>
      <color indexed="52"/>
      <name val="Verdana"/>
      <family val="2"/>
    </font>
    <font>
      <sz val="8"/>
      <color indexed="10"/>
      <name val="Verdana"/>
      <family val="2"/>
    </font>
    <font>
      <sz val="8"/>
      <color indexed="8"/>
      <name val="Verdana"/>
      <family val="2"/>
    </font>
    <font>
      <sz val="8"/>
      <name val="Segoe UI"/>
      <family val="2"/>
    </font>
    <font>
      <sz val="10"/>
      <color theme="1"/>
      <name val="Verdana"/>
      <family val="2"/>
    </font>
    <font>
      <sz val="10"/>
      <color theme="0"/>
      <name val="Verdana"/>
      <family val="2"/>
    </font>
    <font>
      <sz val="10"/>
      <color rgb="FF3F3F76"/>
      <name val="Verdana"/>
      <family val="2"/>
    </font>
    <font>
      <b/>
      <sz val="10"/>
      <color theme="0"/>
      <name val="Verdana"/>
      <family val="2"/>
    </font>
    <font>
      <b/>
      <sz val="10"/>
      <color rgb="FF3F3F3F"/>
      <name val="Verdana"/>
      <family val="2"/>
    </font>
    <font>
      <i/>
      <sz val="10"/>
      <color rgb="FF7F7F7F"/>
      <name val="Verdana"/>
      <family val="2"/>
    </font>
    <font>
      <b/>
      <sz val="15"/>
      <color theme="3"/>
      <name val="Verdana"/>
      <family val="2"/>
    </font>
    <font>
      <b/>
      <sz val="13"/>
      <color theme="3"/>
      <name val="Verdana"/>
      <family val="2"/>
    </font>
    <font>
      <b/>
      <sz val="11"/>
      <color theme="3"/>
      <name val="Verdana"/>
      <family val="2"/>
    </font>
    <font>
      <sz val="10"/>
      <color rgb="FF9C0006"/>
      <name val="Verdana"/>
      <family val="2"/>
    </font>
    <font>
      <sz val="10"/>
      <color rgb="FF006100"/>
      <name val="Verdana"/>
      <family val="2"/>
    </font>
    <font>
      <sz val="10"/>
      <color rgb="FF9C6500"/>
      <name val="Verdana"/>
      <family val="2"/>
    </font>
    <font>
      <sz val="10"/>
      <color rgb="FFFF0000"/>
      <name val="Verdana"/>
      <family val="2"/>
    </font>
    <font>
      <sz val="10"/>
      <color rgb="FFFA7D00"/>
      <name val="Verdana"/>
      <family val="2"/>
    </font>
    <font>
      <b/>
      <sz val="10"/>
      <color theme="1"/>
      <name val="Verdana"/>
      <family val="2"/>
    </font>
    <font>
      <b/>
      <sz val="18"/>
      <color theme="3"/>
      <name val="Cambria"/>
      <family val="2"/>
    </font>
    <font>
      <b/>
      <sz val="10"/>
      <color rgb="FFFA7D00"/>
      <name val="Verdana"/>
      <family val="2"/>
    </font>
    <font>
      <sz val="8"/>
      <color rgb="FFFF0000"/>
      <name val="Verdana"/>
      <family val="2"/>
    </font>
    <font>
      <sz val="8"/>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22"/>
        <bgColor indexed="64"/>
      </patternFill>
    </fill>
    <fill>
      <patternFill patternType="lightGray">
        <fgColor indexed="9"/>
        <bgColor indexed="9"/>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59" fillId="28" borderId="1" applyNumberFormat="0" applyAlignment="0" applyProtection="0"/>
  </cellStyleXfs>
  <cellXfs count="19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2" fillId="0" borderId="0" xfId="0" applyFont="1" applyAlignment="1">
      <alignment vertical="center"/>
    </xf>
    <xf numFmtId="0" fontId="7" fillId="0" borderId="0" xfId="0" applyFont="1" applyAlignment="1">
      <alignment vertical="center"/>
    </xf>
    <xf numFmtId="0" fontId="6" fillId="0" borderId="0" xfId="0" applyFont="1" applyAlignment="1">
      <alignment/>
    </xf>
    <xf numFmtId="0" fontId="7" fillId="0" borderId="0" xfId="0" applyFont="1" applyAlignment="1">
      <alignment/>
    </xf>
    <xf numFmtId="0" fontId="4" fillId="0" borderId="10" xfId="0" applyFont="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center" vertical="center"/>
    </xf>
    <xf numFmtId="0" fontId="6" fillId="0" borderId="0" xfId="0" applyFont="1" applyAlignment="1">
      <alignment vertical="center"/>
    </xf>
    <xf numFmtId="0" fontId="14" fillId="0" borderId="0" xfId="60" applyAlignment="1" applyProtection="1">
      <alignment/>
      <protection/>
    </xf>
    <xf numFmtId="0" fontId="16" fillId="0" borderId="0" xfId="60" applyFont="1" applyAlignment="1" applyProtection="1">
      <alignment/>
      <protection/>
    </xf>
    <xf numFmtId="4" fontId="10" fillId="0" borderId="11" xfId="0" applyNumberFormat="1" applyFont="1" applyBorder="1" applyAlignment="1" applyProtection="1">
      <alignment horizontal="center" vertical="center"/>
      <protection/>
    </xf>
    <xf numFmtId="0" fontId="2" fillId="0" borderId="0" xfId="0" applyFont="1" applyAlignment="1" applyProtection="1">
      <alignment/>
      <protection locked="0"/>
    </xf>
    <xf numFmtId="4" fontId="2" fillId="0" borderId="0" xfId="0" applyNumberFormat="1" applyFont="1" applyAlignment="1" applyProtection="1">
      <alignment/>
      <protection locked="0"/>
    </xf>
    <xf numFmtId="0" fontId="2" fillId="0" borderId="0" xfId="0" applyFont="1" applyAlignment="1" applyProtection="1">
      <alignment vertical="center"/>
      <protection locked="0"/>
    </xf>
    <xf numFmtId="0" fontId="10" fillId="0" borderId="11" xfId="0" applyFont="1" applyBorder="1" applyAlignment="1" applyProtection="1">
      <alignment horizontal="center" vertical="center"/>
      <protection locked="0"/>
    </xf>
    <xf numFmtId="0" fontId="10" fillId="0" borderId="11" xfId="0" applyFont="1" applyBorder="1" applyAlignment="1" applyProtection="1">
      <alignment horizontal="left"/>
      <protection locked="0"/>
    </xf>
    <xf numFmtId="0" fontId="10" fillId="0" borderId="11" xfId="0" applyFont="1" applyBorder="1" applyAlignment="1" applyProtection="1">
      <alignment horizontal="center"/>
      <protection locked="0"/>
    </xf>
    <xf numFmtId="0" fontId="10" fillId="0" borderId="11" xfId="0" applyFont="1" applyBorder="1" applyAlignment="1" applyProtection="1">
      <alignment/>
      <protection locked="0"/>
    </xf>
    <xf numFmtId="4" fontId="10" fillId="0" borderId="11" xfId="0" applyNumberFormat="1" applyFont="1" applyBorder="1" applyAlignment="1" applyProtection="1">
      <alignment/>
      <protection locked="0"/>
    </xf>
    <xf numFmtId="4" fontId="10" fillId="0" borderId="11"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left" vertical="center" wrapText="1"/>
      <protection locked="0"/>
    </xf>
    <xf numFmtId="0" fontId="4" fillId="0" borderId="0" xfId="0" applyFont="1" applyAlignment="1" applyProtection="1">
      <alignment/>
      <protection locked="0"/>
    </xf>
    <xf numFmtId="0" fontId="10" fillId="0" borderId="11" xfId="0"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left" vertical="center" wrapText="1"/>
      <protection locked="0"/>
    </xf>
    <xf numFmtId="0" fontId="9" fillId="0" borderId="11" xfId="0" applyFont="1" applyBorder="1" applyAlignment="1" applyProtection="1">
      <alignment horizontal="center" vertical="center" textRotation="90" wrapText="1"/>
      <protection locked="0"/>
    </xf>
    <xf numFmtId="4" fontId="10" fillId="0" borderId="11" xfId="0" applyNumberFormat="1" applyFont="1" applyFill="1" applyBorder="1" applyAlignment="1" applyProtection="1">
      <alignment horizontal="center" vertical="center"/>
      <protection locked="0"/>
    </xf>
    <xf numFmtId="0" fontId="5" fillId="0" borderId="0" xfId="0" applyFont="1" applyAlignment="1" applyProtection="1">
      <alignment horizontal="right"/>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4" fontId="2" fillId="0" borderId="0" xfId="0" applyNumberFormat="1" applyFont="1" applyAlignment="1" applyProtection="1">
      <alignment horizontal="right"/>
      <protection locked="0"/>
    </xf>
    <xf numFmtId="4" fontId="17" fillId="0" borderId="11" xfId="0" applyNumberFormat="1" applyFont="1" applyBorder="1" applyAlignment="1" applyProtection="1">
      <alignment horizontal="right" vertical="center"/>
      <protection/>
    </xf>
    <xf numFmtId="4" fontId="4" fillId="33" borderId="11" xfId="0" applyNumberFormat="1" applyFont="1" applyFill="1" applyBorder="1" applyAlignment="1" applyProtection="1">
      <alignment horizontal="right" vertical="center"/>
      <protection/>
    </xf>
    <xf numFmtId="4" fontId="8" fillId="2" borderId="11" xfId="0" applyNumberFormat="1" applyFont="1" applyFill="1" applyBorder="1" applyAlignment="1" applyProtection="1">
      <alignment horizontal="center" vertical="center"/>
      <protection/>
    </xf>
    <xf numFmtId="4" fontId="10" fillId="0" borderId="11" xfId="0" applyNumberFormat="1" applyFont="1" applyBorder="1" applyAlignment="1" applyProtection="1">
      <alignment horizontal="center"/>
      <protection/>
    </xf>
    <xf numFmtId="4" fontId="8" fillId="2" borderId="11" xfId="0" applyNumberFormat="1" applyFont="1" applyFill="1" applyBorder="1" applyAlignment="1" applyProtection="1">
      <alignment/>
      <protection/>
    </xf>
    <xf numFmtId="4" fontId="10" fillId="0" borderId="11" xfId="0" applyNumberFormat="1" applyFont="1" applyBorder="1" applyAlignment="1" applyProtection="1">
      <alignment/>
      <protection/>
    </xf>
    <xf numFmtId="4" fontId="8" fillId="2" borderId="11" xfId="0" applyNumberFormat="1" applyFont="1" applyFill="1" applyBorder="1" applyAlignment="1" applyProtection="1">
      <alignment horizontal="center" vertical="center" wrapText="1"/>
      <protection/>
    </xf>
    <xf numFmtId="4" fontId="8" fillId="2" borderId="11" xfId="0" applyNumberFormat="1" applyFont="1" applyFill="1" applyBorder="1" applyAlignment="1" applyProtection="1">
      <alignment horizontal="center" vertical="center" textRotation="90" wrapText="1"/>
      <protection/>
    </xf>
    <xf numFmtId="0" fontId="6" fillId="34" borderId="11" xfId="0" applyFont="1" applyFill="1" applyBorder="1" applyAlignment="1">
      <alignment horizontal="center" vertical="center" wrapText="1"/>
    </xf>
    <xf numFmtId="4" fontId="7" fillId="0" borderId="11" xfId="0" applyNumberFormat="1" applyFont="1" applyBorder="1" applyAlignment="1">
      <alignment horizontal="center" vertical="center"/>
    </xf>
    <xf numFmtId="4" fontId="6" fillId="34" borderId="11" xfId="0" applyNumberFormat="1" applyFont="1" applyFill="1" applyBorder="1" applyAlignment="1">
      <alignment horizontal="center" vertical="center" wrapText="1"/>
    </xf>
    <xf numFmtId="0" fontId="18" fillId="0" borderId="0" xfId="0" applyFont="1" applyAlignment="1" applyProtection="1">
      <alignment/>
      <protection locked="0"/>
    </xf>
    <xf numFmtId="0" fontId="18" fillId="0" borderId="11" xfId="0" applyFont="1" applyBorder="1" applyAlignment="1" applyProtection="1">
      <alignment wrapText="1"/>
      <protection locked="0"/>
    </xf>
    <xf numFmtId="0" fontId="17" fillId="0" borderId="0" xfId="0" applyFont="1" applyBorder="1" applyAlignment="1" applyProtection="1">
      <alignment vertical="center"/>
      <protection locked="0"/>
    </xf>
    <xf numFmtId="0" fontId="18" fillId="0" borderId="11" xfId="0" applyFont="1" applyBorder="1" applyAlignment="1" applyProtection="1">
      <alignment vertical="center" wrapText="1"/>
      <protection locked="0"/>
    </xf>
    <xf numFmtId="0" fontId="17" fillId="34" borderId="11" xfId="0" applyFont="1" applyFill="1" applyBorder="1" applyAlignment="1" applyProtection="1">
      <alignment horizontal="center" vertical="center"/>
      <protection locked="0"/>
    </xf>
    <xf numFmtId="0" fontId="17" fillId="34" borderId="11" xfId="0" applyFont="1" applyFill="1" applyBorder="1" applyAlignment="1" applyProtection="1">
      <alignment horizontal="center" vertical="center" wrapText="1"/>
      <protection locked="0"/>
    </xf>
    <xf numFmtId="4" fontId="18" fillId="0" borderId="11" xfId="0" applyNumberFormat="1" applyFont="1" applyBorder="1" applyAlignment="1" applyProtection="1">
      <alignment vertical="center"/>
      <protection locked="0"/>
    </xf>
    <xf numFmtId="4" fontId="17" fillId="34" borderId="11" xfId="0" applyNumberFormat="1" applyFont="1" applyFill="1" applyBorder="1" applyAlignment="1" applyProtection="1">
      <alignment vertical="center" wrapText="1"/>
      <protection locked="0"/>
    </xf>
    <xf numFmtId="0" fontId="18" fillId="0" borderId="0" xfId="0" applyFont="1" applyAlignment="1" applyProtection="1">
      <alignment wrapText="1"/>
      <protection locked="0"/>
    </xf>
    <xf numFmtId="0" fontId="18" fillId="0" borderId="0" xfId="0" applyFont="1" applyBorder="1" applyAlignment="1" applyProtection="1">
      <alignment vertical="center"/>
      <protection locked="0"/>
    </xf>
    <xf numFmtId="0" fontId="17" fillId="0" borderId="0" xfId="0" applyFont="1" applyBorder="1" applyAlignment="1" applyProtection="1">
      <alignment horizontal="center" vertical="center" wrapText="1"/>
      <protection locked="0"/>
    </xf>
    <xf numFmtId="0" fontId="17" fillId="34" borderId="0" xfId="0" applyFont="1" applyFill="1" applyBorder="1" applyAlignment="1" applyProtection="1">
      <alignment horizontal="center" vertical="center" wrapText="1"/>
      <protection locked="0"/>
    </xf>
    <xf numFmtId="4" fontId="17" fillId="34" borderId="0" xfId="0" applyNumberFormat="1" applyFont="1" applyFill="1" applyBorder="1" applyAlignment="1" applyProtection="1">
      <alignment vertical="center" wrapText="1"/>
      <protection locked="0"/>
    </xf>
    <xf numFmtId="0" fontId="17" fillId="0" borderId="0" xfId="0" applyFont="1" applyBorder="1" applyAlignment="1" applyProtection="1">
      <alignment horizontal="left"/>
      <protection locked="0"/>
    </xf>
    <xf numFmtId="4" fontId="18" fillId="0" borderId="0" xfId="0" applyNumberFormat="1" applyFont="1" applyBorder="1" applyAlignment="1" applyProtection="1">
      <alignment vertical="center"/>
      <protection locked="0"/>
    </xf>
    <xf numFmtId="4" fontId="17" fillId="34" borderId="0" xfId="0" applyNumberFormat="1" applyFont="1" applyFill="1" applyBorder="1" applyAlignment="1" applyProtection="1">
      <alignment vertical="center"/>
      <protection locked="0"/>
    </xf>
    <xf numFmtId="0" fontId="6" fillId="0" borderId="0" xfId="0" applyFont="1" applyBorder="1" applyAlignment="1">
      <alignment horizontal="left" vertical="center"/>
    </xf>
    <xf numFmtId="0" fontId="12"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justify" vertical="center"/>
    </xf>
    <xf numFmtId="0" fontId="6" fillId="0" borderId="0" xfId="0" applyFont="1" applyFill="1" applyAlignment="1">
      <alignment horizontal="justify" vertical="center"/>
    </xf>
    <xf numFmtId="0" fontId="18" fillId="0" borderId="11" xfId="0" applyFont="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4" fontId="18" fillId="0" borderId="11" xfId="0" applyNumberFormat="1" applyFont="1" applyBorder="1" applyAlignment="1" applyProtection="1">
      <alignment horizontal="center" vertical="center"/>
      <protection/>
    </xf>
    <xf numFmtId="0" fontId="18" fillId="0" borderId="11" xfId="0" applyFont="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textRotation="90" wrapText="1"/>
      <protection locked="0"/>
    </xf>
    <xf numFmtId="0" fontId="18" fillId="0" borderId="11" xfId="0" applyFont="1" applyFill="1" applyBorder="1" applyAlignment="1" applyProtection="1">
      <alignment horizontal="left" vertical="center"/>
      <protection locked="0"/>
    </xf>
    <xf numFmtId="0" fontId="4" fillId="0" borderId="0" xfId="0" applyFont="1" applyBorder="1" applyAlignment="1" applyProtection="1">
      <alignment horizontal="center" wrapText="1"/>
      <protection locked="0"/>
    </xf>
    <xf numFmtId="0" fontId="0" fillId="0" borderId="0" xfId="0" applyFont="1" applyAlignment="1">
      <alignment/>
    </xf>
    <xf numFmtId="4" fontId="6" fillId="33" borderId="11"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4" fontId="6" fillId="0" borderId="11" xfId="0" applyNumberFormat="1" applyFont="1" applyBorder="1" applyAlignment="1">
      <alignment horizontal="center" vertical="center" wrapText="1"/>
    </xf>
    <xf numFmtId="0" fontId="7" fillId="35" borderId="11" xfId="0" applyFont="1" applyFill="1" applyBorder="1" applyAlignment="1">
      <alignment horizontal="center" vertical="center"/>
    </xf>
    <xf numFmtId="4" fontId="7" fillId="35" borderId="11" xfId="0" applyNumberFormat="1" applyFont="1" applyFill="1" applyBorder="1" applyAlignment="1">
      <alignment horizontal="center" vertical="center"/>
    </xf>
    <xf numFmtId="4" fontId="6" fillId="36" borderId="11" xfId="0" applyNumberFormat="1" applyFont="1" applyFill="1" applyBorder="1" applyAlignment="1">
      <alignment horizontal="center" vertical="center"/>
    </xf>
    <xf numFmtId="0" fontId="18" fillId="0" borderId="0" xfId="0" applyFont="1" applyAlignment="1" applyProtection="1">
      <alignment vertical="center"/>
      <protection locked="0"/>
    </xf>
    <xf numFmtId="0" fontId="60" fillId="0" borderId="11" xfId="0" applyFont="1" applyFill="1" applyBorder="1" applyAlignment="1" applyProtection="1">
      <alignment horizontal="center" vertical="center" textRotation="90" wrapText="1"/>
      <protection locked="0"/>
    </xf>
    <xf numFmtId="4" fontId="18" fillId="0" borderId="11" xfId="0" applyNumberFormat="1" applyFont="1" applyBorder="1" applyAlignment="1" applyProtection="1">
      <alignment vertical="center"/>
      <protection/>
    </xf>
    <xf numFmtId="4" fontId="17" fillId="34" borderId="11" xfId="0" applyNumberFormat="1" applyFont="1" applyFill="1" applyBorder="1" applyAlignment="1" applyProtection="1">
      <alignment vertical="center"/>
      <protection/>
    </xf>
    <xf numFmtId="0" fontId="2" fillId="0" borderId="0" xfId="0" applyFont="1" applyBorder="1" applyAlignment="1" applyProtection="1">
      <alignment horizontal="center" wrapText="1"/>
      <protection locked="0"/>
    </xf>
    <xf numFmtId="4" fontId="10" fillId="2" borderId="11" xfId="0" applyNumberFormat="1" applyFont="1" applyFill="1" applyBorder="1" applyAlignment="1" applyProtection="1">
      <alignment horizontal="center" vertical="center" wrapText="1"/>
      <protection/>
    </xf>
    <xf numFmtId="0" fontId="18" fillId="0" borderId="0" xfId="0" applyFont="1" applyAlignment="1">
      <alignment/>
    </xf>
    <xf numFmtId="0" fontId="17" fillId="34" borderId="11" xfId="0" applyFont="1" applyFill="1" applyBorder="1" applyAlignment="1">
      <alignment horizontal="center" vertical="center"/>
    </xf>
    <xf numFmtId="0" fontId="17" fillId="34" borderId="11" xfId="0" applyFont="1" applyFill="1" applyBorder="1" applyAlignment="1">
      <alignment horizontal="center" vertical="center" wrapText="1"/>
    </xf>
    <xf numFmtId="0" fontId="18" fillId="0" borderId="0" xfId="0" applyFont="1" applyAlignment="1">
      <alignment vertical="center"/>
    </xf>
    <xf numFmtId="0" fontId="17" fillId="34" borderId="11" xfId="0" applyFont="1" applyFill="1" applyBorder="1" applyAlignment="1">
      <alignment horizontal="center" wrapText="1"/>
    </xf>
    <xf numFmtId="0" fontId="18" fillId="0" borderId="11" xfId="0" applyFont="1" applyBorder="1" applyAlignment="1">
      <alignment wrapText="1"/>
    </xf>
    <xf numFmtId="4" fontId="18" fillId="0" borderId="11" xfId="0" applyNumberFormat="1" applyFont="1" applyBorder="1" applyAlignment="1">
      <alignment/>
    </xf>
    <xf numFmtId="4" fontId="17" fillId="34" borderId="11" xfId="0" applyNumberFormat="1" applyFont="1" applyFill="1" applyBorder="1" applyAlignment="1">
      <alignment wrapText="1"/>
    </xf>
    <xf numFmtId="0" fontId="17" fillId="0" borderId="0" xfId="0" applyFont="1" applyAlignment="1">
      <alignment/>
    </xf>
    <xf numFmtId="0" fontId="1" fillId="0" borderId="0" xfId="0" applyFont="1" applyAlignment="1">
      <alignment/>
    </xf>
    <xf numFmtId="0" fontId="18" fillId="0" borderId="0" xfId="0" applyFont="1" applyAlignment="1">
      <alignment horizontal="center"/>
    </xf>
    <xf numFmtId="0" fontId="18" fillId="0" borderId="0" xfId="0" applyFont="1" applyAlignment="1">
      <alignment horizontal="center" vertical="center"/>
    </xf>
    <xf numFmtId="0" fontId="18" fillId="0" borderId="11" xfId="0" applyFont="1" applyBorder="1" applyAlignment="1">
      <alignment horizontal="center" vertical="center" wrapText="1"/>
    </xf>
    <xf numFmtId="0" fontId="18" fillId="0" borderId="11" xfId="0" applyFont="1" applyBorder="1" applyAlignment="1">
      <alignment vertical="center" wrapText="1"/>
    </xf>
    <xf numFmtId="4" fontId="18" fillId="0" borderId="11" xfId="0" applyNumberFormat="1" applyFont="1" applyBorder="1" applyAlignment="1">
      <alignment vertical="center" wrapText="1"/>
    </xf>
    <xf numFmtId="2" fontId="17" fillId="34" borderId="11" xfId="0" applyNumberFormat="1" applyFont="1" applyFill="1" applyBorder="1" applyAlignment="1">
      <alignment horizontal="right" vertical="center"/>
    </xf>
    <xf numFmtId="0" fontId="22" fillId="0" borderId="0" xfId="0" applyFont="1" applyAlignment="1">
      <alignment vertical="center" wrapText="1"/>
    </xf>
    <xf numFmtId="0" fontId="22" fillId="0" borderId="0" xfId="0" applyFont="1" applyAlignment="1">
      <alignment horizontal="center" vertical="center" wrapText="1"/>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protection locked="0"/>
    </xf>
    <xf numFmtId="4" fontId="2" fillId="0" borderId="0" xfId="0" applyNumberFormat="1" applyFont="1" applyBorder="1" applyAlignment="1" applyProtection="1">
      <alignment/>
      <protection locked="0"/>
    </xf>
    <xf numFmtId="0" fontId="7" fillId="0" borderId="0" xfId="0" applyFont="1" applyBorder="1" applyAlignment="1">
      <alignment vertical="center"/>
    </xf>
    <xf numFmtId="0" fontId="7" fillId="0" borderId="0" xfId="0" applyFont="1" applyAlignment="1">
      <alignment/>
    </xf>
    <xf numFmtId="4" fontId="10" fillId="0" borderId="11" xfId="0" applyNumberFormat="1" applyFont="1" applyBorder="1" applyAlignment="1" applyProtection="1">
      <alignment vertical="center"/>
      <protection/>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locked="0"/>
    </xf>
    <xf numFmtId="4" fontId="7" fillId="0" borderId="0" xfId="0" applyNumberFormat="1" applyFont="1" applyAlignment="1">
      <alignment horizontal="center" vertical="center"/>
    </xf>
    <xf numFmtId="4" fontId="6" fillId="34" borderId="11" xfId="0" applyNumberFormat="1" applyFont="1" applyFill="1" applyBorder="1" applyAlignment="1">
      <alignment horizontal="center" vertical="center"/>
    </xf>
    <xf numFmtId="0" fontId="6" fillId="0" borderId="11" xfId="0" applyFont="1" applyBorder="1" applyAlignment="1">
      <alignment horizontal="center" vertical="center"/>
    </xf>
    <xf numFmtId="4" fontId="10" fillId="0" borderId="11" xfId="0" applyNumberFormat="1" applyFont="1" applyBorder="1" applyAlignment="1" applyProtection="1">
      <alignment horizontal="center" vertical="center" wrapText="1"/>
      <protection/>
    </xf>
    <xf numFmtId="4" fontId="6" fillId="36" borderId="11" xfId="0" applyNumberFormat="1" applyFont="1" applyFill="1" applyBorder="1" applyAlignment="1">
      <alignment horizontal="center" vertical="center" wrapText="1"/>
    </xf>
    <xf numFmtId="4" fontId="7" fillId="0" borderId="11" xfId="0" applyNumberFormat="1" applyFont="1" applyBorder="1" applyAlignment="1">
      <alignment horizontal="center" vertical="center" wrapText="1"/>
    </xf>
    <xf numFmtId="0" fontId="0" fillId="0" borderId="0" xfId="0" applyAlignment="1">
      <alignment wrapText="1"/>
    </xf>
    <xf numFmtId="4" fontId="7" fillId="0" borderId="0" xfId="0" applyNumberFormat="1" applyFont="1" applyAlignment="1">
      <alignment horizontal="center" vertical="center" wrapText="1"/>
    </xf>
    <xf numFmtId="0" fontId="7" fillId="35" borderId="11" xfId="0" applyFont="1" applyFill="1" applyBorder="1" applyAlignment="1">
      <alignment horizontal="center" vertical="center" wrapText="1"/>
    </xf>
    <xf numFmtId="0" fontId="7" fillId="0" borderId="0" xfId="0" applyFont="1" applyAlignment="1">
      <alignment horizontal="center" vertical="center" wrapText="1"/>
    </xf>
    <xf numFmtId="0" fontId="7" fillId="35" borderId="11" xfId="0" applyFont="1" applyFill="1" applyBorder="1" applyAlignment="1">
      <alignment vertical="center" wrapText="1"/>
    </xf>
    <xf numFmtId="0" fontId="17" fillId="34" borderId="0" xfId="0" applyFont="1" applyFill="1" applyBorder="1" applyAlignment="1">
      <alignment horizontal="left" wrapText="1"/>
    </xf>
    <xf numFmtId="4" fontId="17" fillId="34" borderId="0" xfId="0" applyNumberFormat="1" applyFont="1" applyFill="1" applyBorder="1" applyAlignment="1">
      <alignment wrapText="1"/>
    </xf>
    <xf numFmtId="4" fontId="6" fillId="0" borderId="11" xfId="0" applyNumberFormat="1" applyFont="1" applyBorder="1" applyAlignment="1">
      <alignment horizontal="right" vertical="center"/>
    </xf>
    <xf numFmtId="0" fontId="7" fillId="0" borderId="0" xfId="0" applyFont="1" applyBorder="1" applyAlignment="1">
      <alignment horizontal="left" vertical="center"/>
    </xf>
    <xf numFmtId="4" fontId="7" fillId="0" borderId="0" xfId="0" applyNumberFormat="1" applyFont="1" applyBorder="1" applyAlignment="1">
      <alignment horizontal="right" vertical="center"/>
    </xf>
    <xf numFmtId="4" fontId="2" fillId="0" borderId="0" xfId="0" applyNumberFormat="1" applyFont="1" applyBorder="1" applyAlignment="1" applyProtection="1">
      <alignment vertical="center"/>
      <protection locked="0"/>
    </xf>
    <xf numFmtId="0" fontId="4" fillId="0" borderId="0" xfId="0" applyFont="1" applyBorder="1" applyAlignment="1" applyProtection="1">
      <alignment horizontal="center" vertical="center" wrapText="1"/>
      <protection locked="0"/>
    </xf>
    <xf numFmtId="4" fontId="8" fillId="2" borderId="11" xfId="0" applyNumberFormat="1" applyFont="1" applyFill="1" applyBorder="1" applyAlignment="1" applyProtection="1">
      <alignment vertical="center"/>
      <protection/>
    </xf>
    <xf numFmtId="4" fontId="2" fillId="0" borderId="0" xfId="0" applyNumberFormat="1" applyFont="1" applyAlignment="1" applyProtection="1">
      <alignment horizontal="right" vertical="center"/>
      <protection locked="0"/>
    </xf>
    <xf numFmtId="4" fontId="2" fillId="0" borderId="0" xfId="0" applyNumberFormat="1" applyFont="1" applyAlignment="1" applyProtection="1">
      <alignment vertical="center"/>
      <protection locked="0"/>
    </xf>
    <xf numFmtId="9" fontId="6" fillId="0" borderId="0" xfId="54" applyFont="1" applyAlignment="1">
      <alignment vertical="center"/>
    </xf>
    <xf numFmtId="0" fontId="18" fillId="0" borderId="0" xfId="0" applyFont="1" applyAlignment="1" applyProtection="1">
      <alignment horizontal="center" wrapText="1"/>
      <protection locked="0"/>
    </xf>
    <xf numFmtId="0" fontId="18" fillId="0" borderId="0" xfId="0" applyFont="1" applyAlignment="1" applyProtection="1">
      <alignment horizontal="center"/>
      <protection locked="0"/>
    </xf>
    <xf numFmtId="0" fontId="17" fillId="0" borderId="0" xfId="0" applyFont="1" applyBorder="1" applyAlignment="1" applyProtection="1">
      <alignment vertical="center"/>
      <protection locked="0"/>
    </xf>
    <xf numFmtId="0" fontId="17" fillId="34" borderId="11" xfId="0" applyFont="1" applyFill="1" applyBorder="1" applyAlignment="1" applyProtection="1">
      <alignment horizontal="left" vertical="center" wrapText="1"/>
      <protection locked="0"/>
    </xf>
    <xf numFmtId="0" fontId="20" fillId="0" borderId="0" xfId="0" applyFont="1" applyBorder="1" applyAlignment="1" applyProtection="1">
      <alignment horizontal="center" vertical="center"/>
      <protection locked="0"/>
    </xf>
    <xf numFmtId="0" fontId="17" fillId="0" borderId="11" xfId="0" applyFont="1" applyBorder="1" applyAlignment="1" applyProtection="1">
      <alignment horizontal="left" vertical="center"/>
      <protection locked="0"/>
    </xf>
    <xf numFmtId="0" fontId="17" fillId="34" borderId="12" xfId="0" applyFont="1" applyFill="1" applyBorder="1" applyAlignment="1" applyProtection="1">
      <alignment horizontal="right" vertical="center" wrapText="1"/>
      <protection locked="0"/>
    </xf>
    <xf numFmtId="0" fontId="17" fillId="34" borderId="13" xfId="0" applyFont="1" applyFill="1" applyBorder="1" applyAlignment="1" applyProtection="1">
      <alignment horizontal="right" vertical="center" wrapText="1"/>
      <protection locked="0"/>
    </xf>
    <xf numFmtId="49" fontId="18" fillId="0" borderId="0" xfId="0" applyNumberFormat="1" applyFont="1" applyBorder="1" applyAlignment="1">
      <alignment horizontal="left" vertical="center" wrapText="1"/>
    </xf>
    <xf numFmtId="0" fontId="4" fillId="0" borderId="12"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9" fontId="4" fillId="0" borderId="12" xfId="0" applyNumberFormat="1" applyFont="1" applyBorder="1" applyAlignment="1" applyProtection="1">
      <alignment horizontal="center" vertical="center"/>
      <protection locked="0"/>
    </xf>
    <xf numFmtId="0" fontId="4" fillId="0" borderId="13" xfId="0" applyNumberFormat="1" applyFont="1" applyBorder="1" applyAlignment="1" applyProtection="1">
      <alignment horizontal="center" vertical="center"/>
      <protection locked="0"/>
    </xf>
    <xf numFmtId="0" fontId="4" fillId="0" borderId="14" xfId="0" applyNumberFormat="1" applyFont="1" applyBorder="1" applyAlignment="1" applyProtection="1">
      <alignment horizontal="center" vertical="center"/>
      <protection locked="0"/>
    </xf>
    <xf numFmtId="0" fontId="61" fillId="0" borderId="0" xfId="0" applyFont="1" applyBorder="1" applyAlignment="1">
      <alignment horizontal="left" vertical="center" wrapText="1"/>
    </xf>
    <xf numFmtId="49" fontId="20" fillId="0" borderId="0" xfId="0" applyNumberFormat="1" applyFont="1" applyBorder="1" applyAlignment="1">
      <alignment horizontal="left" vertical="center" wrapText="1"/>
    </xf>
    <xf numFmtId="0" fontId="8" fillId="2" borderId="12" xfId="0" applyFont="1" applyFill="1" applyBorder="1" applyAlignment="1" applyProtection="1">
      <alignment horizontal="right" vertical="center" wrapText="1"/>
      <protection locked="0"/>
    </xf>
    <xf numFmtId="0" fontId="8" fillId="2" borderId="13" xfId="0" applyFont="1" applyFill="1" applyBorder="1" applyAlignment="1" applyProtection="1">
      <alignment horizontal="right" vertical="center" wrapText="1"/>
      <protection locked="0"/>
    </xf>
    <xf numFmtId="0" fontId="8" fillId="2" borderId="14" xfId="0" applyFont="1" applyFill="1" applyBorder="1" applyAlignment="1" applyProtection="1">
      <alignment horizontal="right" vertical="center" wrapText="1"/>
      <protection locked="0"/>
    </xf>
    <xf numFmtId="0" fontId="9" fillId="0" borderId="11" xfId="0" applyFont="1" applyBorder="1" applyAlignment="1" applyProtection="1">
      <alignment horizontal="center" vertical="center" textRotation="90" wrapText="1"/>
      <protection locked="0"/>
    </xf>
    <xf numFmtId="0" fontId="6" fillId="0" borderId="11" xfId="0" applyFont="1" applyBorder="1" applyAlignment="1" applyProtection="1">
      <alignment horizontal="right" vertical="center"/>
      <protection/>
    </xf>
    <xf numFmtId="0" fontId="4" fillId="33" borderId="11" xfId="0" applyFont="1" applyFill="1" applyBorder="1" applyAlignment="1" applyProtection="1">
      <alignment horizontal="right" vertical="center"/>
      <protection/>
    </xf>
    <xf numFmtId="0" fontId="4" fillId="0" borderId="0" xfId="0" applyFont="1" applyBorder="1" applyAlignment="1" applyProtection="1">
      <alignment horizontal="center" wrapText="1"/>
      <protection locked="0"/>
    </xf>
    <xf numFmtId="0" fontId="9" fillId="0" borderId="11" xfId="0" applyFont="1" applyBorder="1" applyAlignment="1" applyProtection="1">
      <alignment horizontal="center" vertical="center" textRotation="90"/>
      <protection locked="0"/>
    </xf>
    <xf numFmtId="0" fontId="8" fillId="0" borderId="11" xfId="0" applyFont="1" applyBorder="1" applyAlignment="1" applyProtection="1">
      <alignment horizontal="center" vertical="center" textRotation="90" wrapText="1"/>
      <protection locked="0"/>
    </xf>
    <xf numFmtId="0" fontId="6" fillId="33" borderId="11" xfId="0" applyFont="1" applyFill="1" applyBorder="1" applyAlignment="1" applyProtection="1">
      <alignment horizontal="right" vertical="center" wrapText="1"/>
      <protection/>
    </xf>
    <xf numFmtId="0" fontId="6" fillId="34" borderId="11" xfId="0" applyFont="1" applyFill="1" applyBorder="1" applyAlignment="1">
      <alignment horizontal="left" vertical="center"/>
    </xf>
    <xf numFmtId="0" fontId="6" fillId="36" borderId="12" xfId="0" applyFont="1" applyFill="1" applyBorder="1" applyAlignment="1">
      <alignment horizontal="right" vertical="center"/>
    </xf>
    <xf numFmtId="0" fontId="6" fillId="36" borderId="13" xfId="0" applyFont="1" applyFill="1" applyBorder="1" applyAlignment="1">
      <alignment horizontal="right" vertical="center"/>
    </xf>
    <xf numFmtId="0" fontId="6" fillId="36" borderId="14" xfId="0" applyFont="1" applyFill="1" applyBorder="1" applyAlignment="1">
      <alignment horizontal="right" vertical="center"/>
    </xf>
    <xf numFmtId="0" fontId="18" fillId="0" borderId="0" xfId="0" applyFont="1" applyAlignment="1" applyProtection="1">
      <alignment horizontal="center" vertical="center"/>
      <protection locked="0"/>
    </xf>
    <xf numFmtId="0" fontId="6" fillId="34" borderId="11" xfId="0" applyFont="1" applyFill="1" applyBorder="1" applyAlignment="1">
      <alignment horizontal="right" vertical="center" wrapText="1"/>
    </xf>
    <xf numFmtId="0" fontId="18" fillId="0" borderId="0" xfId="0" applyFont="1" applyAlignment="1" applyProtection="1">
      <alignment horizontal="center" vertical="center" wrapText="1"/>
      <protection locked="0"/>
    </xf>
    <xf numFmtId="0" fontId="6" fillId="34" borderId="11" xfId="0" applyFont="1" applyFill="1" applyBorder="1" applyAlignment="1">
      <alignment horizontal="center" vertical="center" wrapText="1"/>
    </xf>
    <xf numFmtId="0" fontId="6" fillId="0" borderId="11" xfId="0" applyFont="1" applyBorder="1" applyAlignment="1">
      <alignment horizontal="right" vertical="center"/>
    </xf>
    <xf numFmtId="0" fontId="17" fillId="0" borderId="0" xfId="0" applyFont="1" applyAlignment="1">
      <alignment horizontal="left"/>
    </xf>
    <xf numFmtId="0" fontId="17" fillId="34" borderId="11" xfId="0" applyFont="1" applyFill="1" applyBorder="1" applyAlignment="1">
      <alignment horizontal="left" wrapText="1"/>
    </xf>
    <xf numFmtId="0" fontId="18" fillId="0" borderId="0" xfId="0" applyFont="1" applyAlignment="1">
      <alignment horizontal="left"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7" fillId="34" borderId="12" xfId="0" applyFont="1" applyFill="1" applyBorder="1" applyAlignment="1">
      <alignment horizontal="right" vertical="center"/>
    </xf>
    <xf numFmtId="0" fontId="17" fillId="34" borderId="14" xfId="0" applyFont="1" applyFill="1" applyBorder="1" applyAlignment="1">
      <alignment horizontal="right" vertical="center"/>
    </xf>
    <xf numFmtId="0" fontId="6" fillId="0" borderId="0" xfId="0" applyFont="1" applyBorder="1" applyAlignment="1">
      <alignment horizontal="left" vertical="center"/>
    </xf>
    <xf numFmtId="0" fontId="17" fillId="34" borderId="11" xfId="0" applyFont="1" applyFill="1" applyBorder="1" applyAlignment="1">
      <alignment horizontal="center" vertical="center"/>
    </xf>
    <xf numFmtId="0" fontId="17" fillId="34" borderId="1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6.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1</xdr:col>
      <xdr:colOff>1152525</xdr:colOff>
      <xdr:row>25</xdr:row>
      <xdr:rowOff>28575</xdr:rowOff>
    </xdr:to>
    <xdr:pic>
      <xdr:nvPicPr>
        <xdr:cNvPr id="1" name="Εικόνα 4"/>
        <xdr:cNvPicPr preferRelativeResize="1">
          <a:picLocks noChangeAspect="1"/>
        </xdr:cNvPicPr>
      </xdr:nvPicPr>
      <xdr:blipFill>
        <a:blip r:embed="rId1"/>
        <a:stretch>
          <a:fillRect/>
        </a:stretch>
      </xdr:blipFill>
      <xdr:spPr>
        <a:xfrm>
          <a:off x="180975" y="5200650"/>
          <a:ext cx="1152525" cy="542925"/>
        </a:xfrm>
        <a:prstGeom prst="rect">
          <a:avLst/>
        </a:prstGeom>
        <a:noFill/>
        <a:ln w="9525" cmpd="sng">
          <a:noFill/>
        </a:ln>
      </xdr:spPr>
    </xdr:pic>
    <xdr:clientData/>
  </xdr:twoCellAnchor>
  <xdr:twoCellAnchor>
    <xdr:from>
      <xdr:col>1</xdr:col>
      <xdr:colOff>1419225</xdr:colOff>
      <xdr:row>21</xdr:row>
      <xdr:rowOff>152400</xdr:rowOff>
    </xdr:from>
    <xdr:to>
      <xdr:col>1</xdr:col>
      <xdr:colOff>2571750</xdr:colOff>
      <xdr:row>25</xdr:row>
      <xdr:rowOff>19050</xdr:rowOff>
    </xdr:to>
    <xdr:pic>
      <xdr:nvPicPr>
        <xdr:cNvPr id="2" name="Εικόνα 5"/>
        <xdr:cNvPicPr preferRelativeResize="1">
          <a:picLocks noChangeAspect="1"/>
        </xdr:cNvPicPr>
      </xdr:nvPicPr>
      <xdr:blipFill>
        <a:blip r:embed="rId2"/>
        <a:stretch>
          <a:fillRect/>
        </a:stretch>
      </xdr:blipFill>
      <xdr:spPr>
        <a:xfrm>
          <a:off x="1600200" y="5191125"/>
          <a:ext cx="1152525" cy="542925"/>
        </a:xfrm>
        <a:prstGeom prst="rect">
          <a:avLst/>
        </a:prstGeom>
        <a:noFill/>
        <a:ln w="9525" cmpd="sng">
          <a:noFill/>
        </a:ln>
      </xdr:spPr>
    </xdr:pic>
    <xdr:clientData/>
  </xdr:twoCellAnchor>
  <xdr:twoCellAnchor>
    <xdr:from>
      <xdr:col>1</xdr:col>
      <xdr:colOff>2828925</xdr:colOff>
      <xdr:row>21</xdr:row>
      <xdr:rowOff>123825</xdr:rowOff>
    </xdr:from>
    <xdr:to>
      <xdr:col>1</xdr:col>
      <xdr:colOff>3381375</xdr:colOff>
      <xdr:row>25</xdr:row>
      <xdr:rowOff>57150</xdr:rowOff>
    </xdr:to>
    <xdr:pic>
      <xdr:nvPicPr>
        <xdr:cNvPr id="3" name="Εικόνα 6"/>
        <xdr:cNvPicPr preferRelativeResize="1">
          <a:picLocks noChangeAspect="1"/>
        </xdr:cNvPicPr>
      </xdr:nvPicPr>
      <xdr:blipFill>
        <a:blip r:embed="rId3"/>
        <a:stretch>
          <a:fillRect/>
        </a:stretch>
      </xdr:blipFill>
      <xdr:spPr>
        <a:xfrm>
          <a:off x="3009900" y="5162550"/>
          <a:ext cx="552450" cy="609600"/>
        </a:xfrm>
        <a:prstGeom prst="rect">
          <a:avLst/>
        </a:prstGeom>
        <a:noFill/>
        <a:ln w="9525" cmpd="sng">
          <a:noFill/>
        </a:ln>
      </xdr:spPr>
    </xdr:pic>
    <xdr:clientData/>
  </xdr:twoCellAnchor>
  <xdr:twoCellAnchor>
    <xdr:from>
      <xdr:col>1</xdr:col>
      <xdr:colOff>3590925</xdr:colOff>
      <xdr:row>21</xdr:row>
      <xdr:rowOff>133350</xdr:rowOff>
    </xdr:from>
    <xdr:to>
      <xdr:col>1</xdr:col>
      <xdr:colOff>4486275</xdr:colOff>
      <xdr:row>25</xdr:row>
      <xdr:rowOff>0</xdr:rowOff>
    </xdr:to>
    <xdr:pic>
      <xdr:nvPicPr>
        <xdr:cNvPr id="4" name="Εικόνα 7"/>
        <xdr:cNvPicPr preferRelativeResize="1">
          <a:picLocks noChangeAspect="1"/>
        </xdr:cNvPicPr>
      </xdr:nvPicPr>
      <xdr:blipFill>
        <a:blip r:embed="rId4"/>
        <a:stretch>
          <a:fillRect/>
        </a:stretch>
      </xdr:blipFill>
      <xdr:spPr>
        <a:xfrm>
          <a:off x="3771900" y="5172075"/>
          <a:ext cx="895350" cy="542925"/>
        </a:xfrm>
        <a:prstGeom prst="rect">
          <a:avLst/>
        </a:prstGeom>
        <a:noFill/>
        <a:ln w="9525" cmpd="sng">
          <a:noFill/>
        </a:ln>
      </xdr:spPr>
    </xdr:pic>
    <xdr:clientData/>
  </xdr:twoCellAnchor>
  <xdr:twoCellAnchor>
    <xdr:from>
      <xdr:col>1</xdr:col>
      <xdr:colOff>4838700</xdr:colOff>
      <xdr:row>21</xdr:row>
      <xdr:rowOff>152400</xdr:rowOff>
    </xdr:from>
    <xdr:to>
      <xdr:col>1</xdr:col>
      <xdr:colOff>5381625</xdr:colOff>
      <xdr:row>25</xdr:row>
      <xdr:rowOff>19050</xdr:rowOff>
    </xdr:to>
    <xdr:pic>
      <xdr:nvPicPr>
        <xdr:cNvPr id="5" name="Εικόνα 8"/>
        <xdr:cNvPicPr preferRelativeResize="1">
          <a:picLocks noChangeAspect="1"/>
        </xdr:cNvPicPr>
      </xdr:nvPicPr>
      <xdr:blipFill>
        <a:blip r:embed="rId5"/>
        <a:stretch>
          <a:fillRect/>
        </a:stretch>
      </xdr:blipFill>
      <xdr:spPr>
        <a:xfrm>
          <a:off x="5019675" y="5191125"/>
          <a:ext cx="542925" cy="542925"/>
        </a:xfrm>
        <a:prstGeom prst="rect">
          <a:avLst/>
        </a:prstGeom>
        <a:noFill/>
        <a:ln w="9525" cmpd="sng">
          <a:noFill/>
        </a:ln>
      </xdr:spPr>
    </xdr:pic>
    <xdr:clientData/>
  </xdr:twoCellAnchor>
  <xdr:twoCellAnchor editAs="oneCell">
    <xdr:from>
      <xdr:col>1</xdr:col>
      <xdr:colOff>1876425</xdr:colOff>
      <xdr:row>6</xdr:row>
      <xdr:rowOff>19050</xdr:rowOff>
    </xdr:from>
    <xdr:to>
      <xdr:col>1</xdr:col>
      <xdr:colOff>3505200</xdr:colOff>
      <xdr:row>8</xdr:row>
      <xdr:rowOff>95250</xdr:rowOff>
    </xdr:to>
    <xdr:pic>
      <xdr:nvPicPr>
        <xdr:cNvPr id="6" name="Εικόνα 11"/>
        <xdr:cNvPicPr preferRelativeResize="1">
          <a:picLocks noChangeAspect="1"/>
        </xdr:cNvPicPr>
      </xdr:nvPicPr>
      <xdr:blipFill>
        <a:blip r:embed="rId6"/>
        <a:stretch>
          <a:fillRect/>
        </a:stretch>
      </xdr:blipFill>
      <xdr:spPr>
        <a:xfrm>
          <a:off x="2057400" y="1095375"/>
          <a:ext cx="1628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pa.gr/elibrary/EC1303_common_20122013_L347.pdf" TargetMode="External" /><Relationship Id="rId2" Type="http://schemas.openxmlformats.org/officeDocument/2006/relationships/hyperlink" Target="https://www.espa.gr/elibrary/YA110427_FEK3521_2016_KanonesEpileximotitas_tropop.pdf" TargetMode="External" /><Relationship Id="rId3" Type="http://schemas.openxmlformats.org/officeDocument/2006/relationships/hyperlink" Target="http://www.parnonas.gr/wp-content/uploads/2017/11/Y.A.-Y%CE%BB%CE%BF%CF%80%CE%BF%CE%AF%CE%B7%CF%83%CE%B7%CF%82-%CE%A5%CF%80%CE%BF%CE%BC%CE%AD%CF%84%CF%81%CE%BF%CF%85-19.2_%CE%94%CE%B7%CE%BC%CF%8C%CF%83%CE%B9%CE%B1-13215_30.11.2017.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view="pageBreakPreview" zoomScaleSheetLayoutView="100" workbookViewId="0" topLeftCell="A1">
      <selection activeCell="B14" sqref="B14"/>
    </sheetView>
  </sheetViews>
  <sheetFormatPr defaultColWidth="9.00390625" defaultRowHeight="12.75"/>
  <cols>
    <col min="1" max="1" width="2.7109375" style="1" customWidth="1"/>
    <col min="2" max="2" width="86.140625" style="1" customWidth="1"/>
    <col min="3" max="3" width="3.421875" style="1" customWidth="1"/>
    <col min="4" max="16384" width="9.00390625" style="1" customWidth="1"/>
  </cols>
  <sheetData>
    <row r="2" ht="12.75">
      <c r="B2" s="10"/>
    </row>
    <row r="3" ht="18">
      <c r="B3" s="11" t="s">
        <v>437</v>
      </c>
    </row>
    <row r="4" ht="13.5" thickBot="1"/>
    <row r="5" ht="14.25" thickBot="1" thickTop="1">
      <c r="B5" s="9" t="s">
        <v>384</v>
      </c>
    </row>
    <row r="6" ht="13.5" thickTop="1"/>
    <row r="7" ht="12.75"/>
    <row r="8" ht="12.75">
      <c r="B8" s="3"/>
    </row>
    <row r="9" s="5" customFormat="1" ht="12.75"/>
    <row r="10" ht="12.75">
      <c r="B10" s="2"/>
    </row>
    <row r="11" s="5" customFormat="1" ht="37.5" customHeight="1">
      <c r="B11" s="73" t="s">
        <v>395</v>
      </c>
    </row>
    <row r="12" s="5" customFormat="1" ht="54" customHeight="1">
      <c r="B12" s="74" t="s">
        <v>396</v>
      </c>
    </row>
    <row r="13" s="5" customFormat="1" ht="67.5">
      <c r="B13" s="74" t="s">
        <v>397</v>
      </c>
    </row>
    <row r="14" ht="12.75">
      <c r="B14" s="4"/>
    </row>
    <row r="18" ht="12.75">
      <c r="B18" s="14" t="s">
        <v>394</v>
      </c>
    </row>
    <row r="19" ht="12.75">
      <c r="B19" s="13" t="s">
        <v>399</v>
      </c>
    </row>
    <row r="20" ht="12.75">
      <c r="B20" s="13" t="s">
        <v>398</v>
      </c>
    </row>
    <row r="23" spans="2:6" ht="15">
      <c r="B23" s="112"/>
      <c r="C23" s="112"/>
      <c r="D23" s="112"/>
      <c r="E23" s="112"/>
      <c r="F23" s="113" t="s">
        <v>382</v>
      </c>
    </row>
  </sheetData>
  <sheetProtection/>
  <hyperlinks>
    <hyperlink ref="B18" r:id="rId1" display="άρθρο 69 παρ.2γ του Καν. 1303/2013"/>
    <hyperlink ref="B19" r:id="rId2" display="Άρθρο 17 της 110427/ΕΥΘΥ/1020/20-10-2016 (ΦΕΚ 3521/01-11-2016, τ.Β.)"/>
    <hyperlink ref="B20" r:id="rId3" display="Άρθρο 10 ΥΑ 13215/30-11-2017 (ΦΕΚ 4285/Β΄/8-12-2017)"/>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V33"/>
  <sheetViews>
    <sheetView view="pageBreakPreview" zoomScale="130" zoomScaleSheetLayoutView="130" zoomScalePageLayoutView="0" workbookViewId="0" topLeftCell="A1">
      <selection activeCell="C11" sqref="C11"/>
    </sheetView>
  </sheetViews>
  <sheetFormatPr defaultColWidth="9.140625" defaultRowHeight="12.75"/>
  <cols>
    <col min="1" max="1" width="5.00390625" style="54" bestFit="1" customWidth="1"/>
    <col min="2" max="2" width="35.57421875" style="62" customWidth="1"/>
    <col min="3" max="3" width="11.57421875" style="54" customWidth="1"/>
    <col min="4" max="4" width="12.8515625" style="54" customWidth="1"/>
    <col min="5" max="5" width="16.7109375" style="90" customWidth="1"/>
    <col min="6" max="9" width="16.57421875" style="54" customWidth="1"/>
    <col min="10" max="10" width="5.8515625" style="54" customWidth="1"/>
    <col min="11" max="11" width="50.57421875" style="54" customWidth="1"/>
    <col min="12" max="16384" width="9.140625" style="54" customWidth="1"/>
  </cols>
  <sheetData>
    <row r="1" spans="1:9" ht="16.5" customHeight="1">
      <c r="A1" s="150" t="s">
        <v>408</v>
      </c>
      <c r="B1" s="150"/>
      <c r="C1" s="150"/>
      <c r="D1" s="150"/>
      <c r="E1" s="150"/>
      <c r="F1" s="63"/>
      <c r="G1" s="63"/>
      <c r="H1" s="63"/>
      <c r="I1" s="63"/>
    </row>
    <row r="2" spans="1:9" ht="10.5">
      <c r="A2" s="56" t="s">
        <v>404</v>
      </c>
      <c r="B2" s="56"/>
      <c r="C2" s="56"/>
      <c r="D2" s="56"/>
      <c r="E2" s="56"/>
      <c r="F2" s="63"/>
      <c r="G2" s="63"/>
      <c r="H2" s="63"/>
      <c r="I2" s="63"/>
    </row>
    <row r="3" spans="1:9" ht="29.25" customHeight="1">
      <c r="A3" s="58" t="s">
        <v>1</v>
      </c>
      <c r="B3" s="59" t="s">
        <v>381</v>
      </c>
      <c r="C3" s="58" t="s">
        <v>301</v>
      </c>
      <c r="D3" s="58" t="s">
        <v>8</v>
      </c>
      <c r="E3" s="59" t="s">
        <v>9</v>
      </c>
      <c r="F3" s="64"/>
      <c r="H3" s="64"/>
      <c r="I3" s="64"/>
    </row>
    <row r="4" spans="1:9" ht="10.5">
      <c r="A4" s="59">
        <v>1</v>
      </c>
      <c r="B4" s="55" t="s">
        <v>403</v>
      </c>
      <c r="C4" s="60"/>
      <c r="D4" s="60">
        <f>IF(C4&lt;&gt;"",ROUND(C4*0.24,2),"")</f>
      </c>
      <c r="E4" s="60">
        <f>IF(C4&lt;&gt;"",C4+D4,"")</f>
      </c>
      <c r="F4" s="65"/>
      <c r="G4" s="65"/>
      <c r="H4" s="65"/>
      <c r="I4" s="65"/>
    </row>
    <row r="5" spans="1:9" ht="21">
      <c r="A5" s="59">
        <v>2</v>
      </c>
      <c r="B5" s="55" t="s">
        <v>402</v>
      </c>
      <c r="C5" s="60"/>
      <c r="D5" s="60">
        <f>IF(C5&lt;&gt;"",ROUND(C5*0.24,2),"")</f>
      </c>
      <c r="E5" s="60">
        <f>IF(C5&lt;&gt;"",C5+D5,"")</f>
      </c>
      <c r="F5" s="68"/>
      <c r="G5" s="68"/>
      <c r="H5" s="68"/>
      <c r="I5" s="68"/>
    </row>
    <row r="6" spans="1:9" ht="21">
      <c r="A6" s="59">
        <v>3</v>
      </c>
      <c r="B6" s="57" t="s">
        <v>407</v>
      </c>
      <c r="C6" s="60"/>
      <c r="D6" s="60">
        <f>IF(C6&lt;&gt;"",ROUND(C6*0.24,2),"")</f>
      </c>
      <c r="E6" s="60">
        <f>IF(C6&lt;&gt;"",C6+D6,"")</f>
      </c>
      <c r="F6" s="68"/>
      <c r="G6" s="68"/>
      <c r="H6" s="68"/>
      <c r="I6" s="68"/>
    </row>
    <row r="7" spans="1:9" ht="10.5">
      <c r="A7" s="152" t="s">
        <v>436</v>
      </c>
      <c r="B7" s="153"/>
      <c r="C7" s="61">
        <f>SUM(C4:C6)</f>
        <v>0</v>
      </c>
      <c r="D7" s="61">
        <f>SUM(D4:D6)</f>
        <v>0</v>
      </c>
      <c r="E7" s="61">
        <f>SUM(E4:E6)</f>
        <v>0</v>
      </c>
      <c r="F7" s="68"/>
      <c r="G7" s="68"/>
      <c r="H7" s="68"/>
      <c r="I7" s="68"/>
    </row>
    <row r="8" spans="6:9" ht="10.5" customHeight="1">
      <c r="F8" s="66"/>
      <c r="G8" s="66"/>
      <c r="H8" s="66"/>
      <c r="I8" s="66"/>
    </row>
    <row r="9" spans="1:256" ht="10.5">
      <c r="A9" s="148" t="s">
        <v>406</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56"/>
    </row>
    <row r="10" spans="1:9" ht="21">
      <c r="A10" s="58" t="s">
        <v>1</v>
      </c>
      <c r="B10" s="59" t="s">
        <v>381</v>
      </c>
      <c r="C10" s="58" t="s">
        <v>301</v>
      </c>
      <c r="D10" s="58" t="s">
        <v>8</v>
      </c>
      <c r="E10" s="59" t="s">
        <v>9</v>
      </c>
      <c r="F10" s="67"/>
      <c r="G10" s="67"/>
      <c r="H10" s="67"/>
      <c r="I10" s="67"/>
    </row>
    <row r="11" spans="1:9" ht="10.5">
      <c r="A11" s="59">
        <v>1</v>
      </c>
      <c r="B11" s="57" t="s">
        <v>405</v>
      </c>
      <c r="C11" s="60"/>
      <c r="D11" s="60">
        <f>IF(C11&lt;&gt;"",ROUND(C11*0.24,2),"")</f>
      </c>
      <c r="E11" s="60">
        <f>IF(C11&lt;&gt;"",C11+D11,"")</f>
      </c>
      <c r="F11" s="65"/>
      <c r="G11" s="65"/>
      <c r="H11" s="65"/>
      <c r="I11" s="65"/>
    </row>
    <row r="12" spans="1:9" ht="10.5">
      <c r="A12" s="152" t="s">
        <v>7</v>
      </c>
      <c r="B12" s="153"/>
      <c r="C12" s="61">
        <f>C11</f>
        <v>0</v>
      </c>
      <c r="D12" s="61">
        <f>D11</f>
      </c>
      <c r="E12" s="61">
        <f>E11</f>
      </c>
      <c r="F12" s="68"/>
      <c r="G12" s="68"/>
      <c r="H12" s="68"/>
      <c r="I12" s="68"/>
    </row>
    <row r="14" spans="1:9" ht="21">
      <c r="A14" s="149" t="s">
        <v>7</v>
      </c>
      <c r="B14" s="149"/>
      <c r="C14" s="59" t="s">
        <v>7</v>
      </c>
      <c r="D14" s="59" t="s">
        <v>8</v>
      </c>
      <c r="E14" s="59" t="s">
        <v>9</v>
      </c>
      <c r="F14" s="65"/>
      <c r="G14" s="65"/>
      <c r="H14" s="65"/>
      <c r="I14" s="65"/>
    </row>
    <row r="15" spans="1:9" ht="10.5">
      <c r="A15" s="151" t="s">
        <v>404</v>
      </c>
      <c r="B15" s="151"/>
      <c r="C15" s="92">
        <f>C7</f>
        <v>0</v>
      </c>
      <c r="D15" s="92">
        <f>D7</f>
        <v>0</v>
      </c>
      <c r="E15" s="92">
        <f>E7</f>
        <v>0</v>
      </c>
      <c r="F15" s="68"/>
      <c r="G15" s="68"/>
      <c r="H15" s="68"/>
      <c r="I15" s="68"/>
    </row>
    <row r="16" spans="1:9" ht="10.5">
      <c r="A16" s="151" t="s">
        <v>406</v>
      </c>
      <c r="B16" s="151"/>
      <c r="C16" s="92">
        <f>C12</f>
        <v>0</v>
      </c>
      <c r="D16" s="92">
        <f>D12</f>
      </c>
      <c r="E16" s="92">
        <f>E12</f>
      </c>
      <c r="F16" s="68"/>
      <c r="G16" s="68"/>
      <c r="H16" s="68"/>
      <c r="I16" s="68"/>
    </row>
    <row r="17" spans="1:9" ht="10.5">
      <c r="A17" s="151" t="s">
        <v>298</v>
      </c>
      <c r="B17" s="151"/>
      <c r="C17" s="93">
        <f>SUM(C15:C16)</f>
        <v>0</v>
      </c>
      <c r="D17" s="93">
        <f>SUM(D15:D16)</f>
        <v>0</v>
      </c>
      <c r="E17" s="93">
        <f>SUM(E15:E16)</f>
        <v>0</v>
      </c>
      <c r="F17" s="69"/>
      <c r="G17" s="69"/>
      <c r="H17" s="69"/>
      <c r="I17" s="69"/>
    </row>
    <row r="20" spans="4:5" ht="10.5">
      <c r="D20" s="146" t="s">
        <v>441</v>
      </c>
      <c r="E20" s="146"/>
    </row>
    <row r="24" spans="4:5" ht="10.5">
      <c r="D24" s="147" t="s">
        <v>442</v>
      </c>
      <c r="E24" s="147"/>
    </row>
    <row r="31" spans="2:5" ht="10.5">
      <c r="B31" s="54"/>
      <c r="C31" s="90"/>
      <c r="E31" s="54"/>
    </row>
    <row r="32" spans="2:5" ht="10.5">
      <c r="B32" s="54"/>
      <c r="C32" s="90"/>
      <c r="E32" s="54"/>
    </row>
    <row r="33" spans="2:5" ht="10.5">
      <c r="B33" s="54"/>
      <c r="C33" s="90"/>
      <c r="E33" s="54"/>
    </row>
  </sheetData>
  <sheetProtection/>
  <mergeCells count="60">
    <mergeCell ref="A14:B14"/>
    <mergeCell ref="A1:E1"/>
    <mergeCell ref="A15:B15"/>
    <mergeCell ref="A16:B16"/>
    <mergeCell ref="A17:B17"/>
    <mergeCell ref="A9:E9"/>
    <mergeCell ref="A7:B7"/>
    <mergeCell ref="A12:B12"/>
    <mergeCell ref="F9:J9"/>
    <mergeCell ref="K9:O9"/>
    <mergeCell ref="P9:T9"/>
    <mergeCell ref="U9:Y9"/>
    <mergeCell ref="Z9:AD9"/>
    <mergeCell ref="AE9:AI9"/>
    <mergeCell ref="AJ9:AN9"/>
    <mergeCell ref="AO9:AS9"/>
    <mergeCell ref="AT9:AX9"/>
    <mergeCell ref="AY9:BC9"/>
    <mergeCell ref="BD9:BH9"/>
    <mergeCell ref="BI9:BM9"/>
    <mergeCell ref="BN9:BR9"/>
    <mergeCell ref="BS9:BW9"/>
    <mergeCell ref="BX9:CB9"/>
    <mergeCell ref="CC9:CG9"/>
    <mergeCell ref="CH9:CL9"/>
    <mergeCell ref="CM9:CQ9"/>
    <mergeCell ref="CR9:CV9"/>
    <mergeCell ref="CW9:DA9"/>
    <mergeCell ref="DB9:DF9"/>
    <mergeCell ref="DG9:DK9"/>
    <mergeCell ref="DL9:DP9"/>
    <mergeCell ref="DQ9:DU9"/>
    <mergeCell ref="GD9:GH9"/>
    <mergeCell ref="GI9:GM9"/>
    <mergeCell ref="DV9:DZ9"/>
    <mergeCell ref="EA9:EE9"/>
    <mergeCell ref="EF9:EJ9"/>
    <mergeCell ref="EK9:EO9"/>
    <mergeCell ref="EP9:ET9"/>
    <mergeCell ref="EU9:EY9"/>
    <mergeCell ref="IB9:IF9"/>
    <mergeCell ref="IG9:IK9"/>
    <mergeCell ref="IL9:IP9"/>
    <mergeCell ref="IQ9:IU9"/>
    <mergeCell ref="EZ9:FD9"/>
    <mergeCell ref="FE9:FI9"/>
    <mergeCell ref="FJ9:FN9"/>
    <mergeCell ref="FO9:FS9"/>
    <mergeCell ref="HR9:HV9"/>
    <mergeCell ref="HW9:IA9"/>
    <mergeCell ref="D20:E20"/>
    <mergeCell ref="D24:E24"/>
    <mergeCell ref="GX9:HB9"/>
    <mergeCell ref="HC9:HG9"/>
    <mergeCell ref="HH9:HL9"/>
    <mergeCell ref="HM9:HQ9"/>
    <mergeCell ref="GN9:GR9"/>
    <mergeCell ref="GS9:GW9"/>
    <mergeCell ref="FT9:FX9"/>
    <mergeCell ref="FY9:GC9"/>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L199"/>
  <sheetViews>
    <sheetView view="pageBreakPreview" zoomScaleSheetLayoutView="100" workbookViewId="0" topLeftCell="A159">
      <selection activeCell="A178" sqref="A178:H178"/>
    </sheetView>
  </sheetViews>
  <sheetFormatPr defaultColWidth="9.00390625" defaultRowHeight="12.75"/>
  <cols>
    <col min="1" max="1" width="4.140625" style="16" customWidth="1"/>
    <col min="2" max="2" width="11.00390625" style="18" customWidth="1"/>
    <col min="3" max="3" width="7.8515625" style="39" customWidth="1"/>
    <col min="4" max="4" width="32.8515625" style="40" customWidth="1"/>
    <col min="5" max="5" width="9.57421875" style="16" customWidth="1"/>
    <col min="6" max="6" width="9.00390625" style="16" customWidth="1"/>
    <col min="7" max="8" width="9.00390625" style="17" customWidth="1"/>
    <col min="9" max="9" width="11.8515625" style="17" customWidth="1"/>
    <col min="10" max="10" width="11.8515625" style="144" customWidth="1"/>
    <col min="11" max="11" width="12.7109375" style="17" customWidth="1"/>
    <col min="12" max="16384" width="9.00390625" style="16" customWidth="1"/>
  </cols>
  <sheetData>
    <row r="1" spans="1:11" ht="9.75" customHeight="1">
      <c r="A1" s="114"/>
      <c r="B1" s="115"/>
      <c r="C1" s="116"/>
      <c r="D1" s="117"/>
      <c r="E1" s="114"/>
      <c r="F1" s="114"/>
      <c r="G1" s="118"/>
      <c r="H1" s="118"/>
      <c r="I1" s="118"/>
      <c r="J1" s="140"/>
      <c r="K1" s="118"/>
    </row>
    <row r="2" spans="1:11" ht="12.75">
      <c r="A2" s="169" t="s">
        <v>393</v>
      </c>
      <c r="B2" s="169"/>
      <c r="C2" s="169"/>
      <c r="D2" s="169"/>
      <c r="E2" s="169"/>
      <c r="F2" s="169"/>
      <c r="G2" s="169"/>
      <c r="H2" s="169"/>
      <c r="I2" s="169"/>
      <c r="J2" s="169"/>
      <c r="K2" s="169"/>
    </row>
    <row r="3" spans="1:11" ht="12.75">
      <c r="A3" s="82"/>
      <c r="B3" s="82"/>
      <c r="C3" s="82"/>
      <c r="D3" s="82"/>
      <c r="E3" s="82"/>
      <c r="F3" s="94"/>
      <c r="G3" s="94"/>
      <c r="H3" s="82"/>
      <c r="I3" s="82"/>
      <c r="J3" s="141"/>
      <c r="K3" s="82"/>
    </row>
    <row r="4" spans="1:12" s="39" customFormat="1" ht="19.5" customHeight="1">
      <c r="A4" s="155" t="s">
        <v>434</v>
      </c>
      <c r="B4" s="156"/>
      <c r="C4" s="156"/>
      <c r="D4" s="156"/>
      <c r="E4" s="156"/>
      <c r="F4" s="156"/>
      <c r="G4" s="156"/>
      <c r="H4" s="157"/>
      <c r="I4" s="158">
        <v>0.24</v>
      </c>
      <c r="J4" s="159"/>
      <c r="K4" s="160"/>
      <c r="L4" s="83"/>
    </row>
    <row r="5" spans="1:11" s="18" customFormat="1" ht="50.25" customHeight="1">
      <c r="A5" s="50" t="s">
        <v>3</v>
      </c>
      <c r="B5" s="49" t="s">
        <v>4</v>
      </c>
      <c r="C5" s="49" t="s">
        <v>1</v>
      </c>
      <c r="D5" s="49" t="s">
        <v>5</v>
      </c>
      <c r="E5" s="49" t="s">
        <v>307</v>
      </c>
      <c r="F5" s="95" t="s">
        <v>2</v>
      </c>
      <c r="G5" s="95" t="s">
        <v>6</v>
      </c>
      <c r="H5" s="49" t="s">
        <v>383</v>
      </c>
      <c r="I5" s="49" t="s">
        <v>7</v>
      </c>
      <c r="J5" s="49" t="s">
        <v>8</v>
      </c>
      <c r="K5" s="49" t="s">
        <v>9</v>
      </c>
    </row>
    <row r="6" spans="1:11" ht="12.75" customHeight="1">
      <c r="A6" s="171" t="s">
        <v>10</v>
      </c>
      <c r="B6" s="166" t="s">
        <v>11</v>
      </c>
      <c r="C6" s="19" t="s">
        <v>12</v>
      </c>
      <c r="D6" s="20" t="s">
        <v>13</v>
      </c>
      <c r="E6" s="21" t="s">
        <v>308</v>
      </c>
      <c r="F6" s="22"/>
      <c r="G6" s="23"/>
      <c r="H6" s="15">
        <v>2</v>
      </c>
      <c r="I6" s="48">
        <f aca="true" t="shared" si="0" ref="I6:I11">IF(F6=0,"",G6*F6)</f>
      </c>
      <c r="J6" s="121">
        <f aca="true" t="shared" si="1" ref="J6:J11">IF(F6&lt;&gt;0,I6*$I$4,"")</f>
      </c>
      <c r="K6" s="48">
        <f aca="true" t="shared" si="2" ref="K6:K11">IF(F6&lt;&gt;"",I6+J6,"")</f>
      </c>
    </row>
    <row r="7" spans="1:11" ht="12.75">
      <c r="A7" s="171"/>
      <c r="B7" s="166"/>
      <c r="C7" s="19" t="s">
        <v>14</v>
      </c>
      <c r="D7" s="20" t="s">
        <v>15</v>
      </c>
      <c r="E7" s="21" t="s">
        <v>16</v>
      </c>
      <c r="F7" s="22"/>
      <c r="G7" s="23"/>
      <c r="H7" s="15" t="s">
        <v>400</v>
      </c>
      <c r="I7" s="48">
        <f t="shared" si="0"/>
      </c>
      <c r="J7" s="121">
        <f t="shared" si="1"/>
      </c>
      <c r="K7" s="48">
        <f t="shared" si="2"/>
      </c>
    </row>
    <row r="8" spans="1:11" ht="12.75">
      <c r="A8" s="171"/>
      <c r="B8" s="166"/>
      <c r="C8" s="19" t="s">
        <v>17</v>
      </c>
      <c r="D8" s="20" t="s">
        <v>18</v>
      </c>
      <c r="E8" s="21" t="s">
        <v>16</v>
      </c>
      <c r="F8" s="22"/>
      <c r="G8" s="23"/>
      <c r="H8" s="15" t="s">
        <v>400</v>
      </c>
      <c r="I8" s="48">
        <f t="shared" si="0"/>
      </c>
      <c r="J8" s="121">
        <f t="shared" si="1"/>
      </c>
      <c r="K8" s="48">
        <f t="shared" si="2"/>
      </c>
    </row>
    <row r="9" spans="1:11" ht="12.75">
      <c r="A9" s="171"/>
      <c r="B9" s="166"/>
      <c r="C9" s="19" t="s">
        <v>19</v>
      </c>
      <c r="D9" s="20" t="s">
        <v>20</v>
      </c>
      <c r="E9" s="21" t="s">
        <v>16</v>
      </c>
      <c r="F9" s="22"/>
      <c r="G9" s="23"/>
      <c r="H9" s="15" t="s">
        <v>400</v>
      </c>
      <c r="I9" s="48">
        <f t="shared" si="0"/>
      </c>
      <c r="J9" s="121">
        <f t="shared" si="1"/>
      </c>
      <c r="K9" s="48">
        <f t="shared" si="2"/>
      </c>
    </row>
    <row r="10" spans="1:11" ht="12.75">
      <c r="A10" s="171"/>
      <c r="B10" s="166"/>
      <c r="C10" s="19" t="s">
        <v>21</v>
      </c>
      <c r="D10" s="20" t="s">
        <v>22</v>
      </c>
      <c r="E10" s="21" t="s">
        <v>16</v>
      </c>
      <c r="F10" s="22"/>
      <c r="G10" s="23"/>
      <c r="H10" s="15" t="s">
        <v>400</v>
      </c>
      <c r="I10" s="48">
        <f t="shared" si="0"/>
      </c>
      <c r="J10" s="121">
        <f t="shared" si="1"/>
      </c>
      <c r="K10" s="48">
        <f t="shared" si="2"/>
      </c>
    </row>
    <row r="11" spans="1:11" ht="12.75">
      <c r="A11" s="171"/>
      <c r="B11" s="166"/>
      <c r="C11" s="19" t="s">
        <v>312</v>
      </c>
      <c r="D11" s="20" t="s">
        <v>313</v>
      </c>
      <c r="E11" s="21" t="s">
        <v>16</v>
      </c>
      <c r="F11" s="22"/>
      <c r="G11" s="23"/>
      <c r="H11" s="15" t="s">
        <v>400</v>
      </c>
      <c r="I11" s="48">
        <f t="shared" si="0"/>
      </c>
      <c r="J11" s="121">
        <f t="shared" si="1"/>
      </c>
      <c r="K11" s="48">
        <f t="shared" si="2"/>
      </c>
    </row>
    <row r="12" spans="1:11" ht="12.75">
      <c r="A12" s="163" t="s">
        <v>386</v>
      </c>
      <c r="B12" s="164"/>
      <c r="C12" s="164"/>
      <c r="D12" s="164"/>
      <c r="E12" s="164"/>
      <c r="F12" s="164"/>
      <c r="G12" s="164"/>
      <c r="H12" s="165"/>
      <c r="I12" s="47">
        <f>SUM(I6:I11)</f>
        <v>0</v>
      </c>
      <c r="J12" s="142">
        <f>SUM(J6:J11)</f>
        <v>0</v>
      </c>
      <c r="K12" s="47">
        <f>SUM(K6:K11)</f>
        <v>0</v>
      </c>
    </row>
    <row r="13" spans="1:11" ht="12.75" customHeight="1">
      <c r="A13" s="171" t="s">
        <v>23</v>
      </c>
      <c r="B13" s="166" t="s">
        <v>24</v>
      </c>
      <c r="C13" s="25" t="s">
        <v>25</v>
      </c>
      <c r="D13" s="26" t="s">
        <v>26</v>
      </c>
      <c r="E13" s="27" t="s">
        <v>79</v>
      </c>
      <c r="F13" s="22"/>
      <c r="G13" s="23"/>
      <c r="H13" s="46">
        <v>20</v>
      </c>
      <c r="I13" s="46">
        <f aca="true" t="shared" si="3" ref="I13:I26">IF(F13=0,"",G13*F13)</f>
      </c>
      <c r="J13" s="121">
        <f aca="true" t="shared" si="4" ref="J13:J26">IF(F13&lt;&gt;0,I13*$I$4,"")</f>
      </c>
      <c r="K13" s="46">
        <f aca="true" t="shared" si="5" ref="K13:K26">IF(F13&lt;&gt;"",I13+J13,"")</f>
      </c>
    </row>
    <row r="14" spans="1:11" ht="12.75">
      <c r="A14" s="171"/>
      <c r="B14" s="166"/>
      <c r="C14" s="25" t="s">
        <v>314</v>
      </c>
      <c r="D14" s="26" t="s">
        <v>315</v>
      </c>
      <c r="E14" s="27" t="s">
        <v>79</v>
      </c>
      <c r="F14" s="22"/>
      <c r="G14" s="23"/>
      <c r="H14" s="46">
        <v>120</v>
      </c>
      <c r="I14" s="46">
        <f t="shared" si="3"/>
      </c>
      <c r="J14" s="121">
        <f t="shared" si="4"/>
      </c>
      <c r="K14" s="46">
        <f t="shared" si="5"/>
      </c>
    </row>
    <row r="15" spans="1:11" ht="12.75">
      <c r="A15" s="171"/>
      <c r="B15" s="166"/>
      <c r="C15" s="25" t="s">
        <v>316</v>
      </c>
      <c r="D15" s="26" t="s">
        <v>317</v>
      </c>
      <c r="E15" s="27" t="s">
        <v>79</v>
      </c>
      <c r="F15" s="22"/>
      <c r="G15" s="23"/>
      <c r="H15" s="46">
        <v>85</v>
      </c>
      <c r="I15" s="46">
        <f t="shared" si="3"/>
      </c>
      <c r="J15" s="121">
        <f t="shared" si="4"/>
      </c>
      <c r="K15" s="46">
        <f t="shared" si="5"/>
      </c>
    </row>
    <row r="16" spans="1:11" ht="21">
      <c r="A16" s="171"/>
      <c r="B16" s="166"/>
      <c r="C16" s="25" t="s">
        <v>318</v>
      </c>
      <c r="D16" s="26" t="s">
        <v>319</v>
      </c>
      <c r="E16" s="27" t="s">
        <v>79</v>
      </c>
      <c r="F16" s="22"/>
      <c r="G16" s="23"/>
      <c r="H16" s="46">
        <v>35</v>
      </c>
      <c r="I16" s="46">
        <f t="shared" si="3"/>
      </c>
      <c r="J16" s="121">
        <f t="shared" si="4"/>
      </c>
      <c r="K16" s="46">
        <f t="shared" si="5"/>
      </c>
    </row>
    <row r="17" spans="1:11" ht="12.75">
      <c r="A17" s="171"/>
      <c r="B17" s="166"/>
      <c r="C17" s="25" t="s">
        <v>27</v>
      </c>
      <c r="D17" s="26" t="s">
        <v>28</v>
      </c>
      <c r="E17" s="27" t="s">
        <v>90</v>
      </c>
      <c r="F17" s="22"/>
      <c r="G17" s="23"/>
      <c r="H17" s="46">
        <v>18</v>
      </c>
      <c r="I17" s="46">
        <f t="shared" si="3"/>
      </c>
      <c r="J17" s="121">
        <f t="shared" si="4"/>
      </c>
      <c r="K17" s="46">
        <f t="shared" si="5"/>
      </c>
    </row>
    <row r="18" spans="1:11" ht="12.75">
      <c r="A18" s="171"/>
      <c r="B18" s="166"/>
      <c r="C18" s="28" t="s">
        <v>320</v>
      </c>
      <c r="D18" s="29" t="s">
        <v>321</v>
      </c>
      <c r="E18" s="27" t="s">
        <v>128</v>
      </c>
      <c r="F18" s="22"/>
      <c r="G18" s="23"/>
      <c r="H18" s="46">
        <v>15</v>
      </c>
      <c r="I18" s="46">
        <f t="shared" si="3"/>
      </c>
      <c r="J18" s="121">
        <f t="shared" si="4"/>
      </c>
      <c r="K18" s="46">
        <f t="shared" si="5"/>
      </c>
    </row>
    <row r="19" spans="1:11" ht="12.75">
      <c r="A19" s="171"/>
      <c r="B19" s="166"/>
      <c r="C19" s="28" t="s">
        <v>322</v>
      </c>
      <c r="D19" s="29" t="s">
        <v>323</v>
      </c>
      <c r="E19" s="27" t="s">
        <v>90</v>
      </c>
      <c r="F19" s="22"/>
      <c r="G19" s="23"/>
      <c r="H19" s="46">
        <v>12</v>
      </c>
      <c r="I19" s="46">
        <f t="shared" si="3"/>
      </c>
      <c r="J19" s="121">
        <f t="shared" si="4"/>
      </c>
      <c r="K19" s="46">
        <f t="shared" si="5"/>
      </c>
    </row>
    <row r="20" spans="1:11" ht="12.75">
      <c r="A20" s="171"/>
      <c r="B20" s="166"/>
      <c r="C20" s="28" t="s">
        <v>29</v>
      </c>
      <c r="D20" s="29" t="s">
        <v>30</v>
      </c>
      <c r="E20" s="27" t="s">
        <v>90</v>
      </c>
      <c r="F20" s="22"/>
      <c r="G20" s="23"/>
      <c r="H20" s="46">
        <v>33</v>
      </c>
      <c r="I20" s="46">
        <f t="shared" si="3"/>
      </c>
      <c r="J20" s="121">
        <f t="shared" si="4"/>
      </c>
      <c r="K20" s="46">
        <f t="shared" si="5"/>
      </c>
    </row>
    <row r="21" spans="1:11" ht="12.75">
      <c r="A21" s="171"/>
      <c r="B21" s="166"/>
      <c r="C21" s="28" t="s">
        <v>324</v>
      </c>
      <c r="D21" s="29" t="s">
        <v>325</v>
      </c>
      <c r="E21" s="27" t="s">
        <v>90</v>
      </c>
      <c r="F21" s="22"/>
      <c r="G21" s="23"/>
      <c r="H21" s="46">
        <v>30</v>
      </c>
      <c r="I21" s="46">
        <f t="shared" si="3"/>
      </c>
      <c r="J21" s="121">
        <f t="shared" si="4"/>
      </c>
      <c r="K21" s="46">
        <f t="shared" si="5"/>
      </c>
    </row>
    <row r="22" spans="1:11" ht="12.75">
      <c r="A22" s="171"/>
      <c r="B22" s="166"/>
      <c r="C22" s="28" t="s">
        <v>326</v>
      </c>
      <c r="D22" s="29" t="s">
        <v>327</v>
      </c>
      <c r="E22" s="27" t="s">
        <v>90</v>
      </c>
      <c r="F22" s="22"/>
      <c r="G22" s="23"/>
      <c r="H22" s="46">
        <v>25</v>
      </c>
      <c r="I22" s="46">
        <f t="shared" si="3"/>
      </c>
      <c r="J22" s="121">
        <f t="shared" si="4"/>
      </c>
      <c r="K22" s="46">
        <f t="shared" si="5"/>
      </c>
    </row>
    <row r="23" spans="1:11" ht="21">
      <c r="A23" s="171"/>
      <c r="B23" s="166"/>
      <c r="C23" s="28" t="s">
        <v>328</v>
      </c>
      <c r="D23" s="29" t="s">
        <v>329</v>
      </c>
      <c r="E23" s="27" t="s">
        <v>90</v>
      </c>
      <c r="F23" s="22"/>
      <c r="G23" s="23"/>
      <c r="H23" s="46">
        <v>45</v>
      </c>
      <c r="I23" s="46">
        <f t="shared" si="3"/>
      </c>
      <c r="J23" s="121">
        <f t="shared" si="4"/>
      </c>
      <c r="K23" s="46">
        <f t="shared" si="5"/>
      </c>
    </row>
    <row r="24" spans="1:11" ht="12.75">
      <c r="A24" s="171"/>
      <c r="B24" s="166"/>
      <c r="C24" s="28" t="s">
        <v>31</v>
      </c>
      <c r="D24" s="29" t="s">
        <v>32</v>
      </c>
      <c r="E24" s="27" t="s">
        <v>90</v>
      </c>
      <c r="F24" s="22"/>
      <c r="G24" s="23"/>
      <c r="H24" s="46" t="s">
        <v>400</v>
      </c>
      <c r="I24" s="46">
        <f t="shared" si="3"/>
      </c>
      <c r="J24" s="121">
        <f t="shared" si="4"/>
      </c>
      <c r="K24" s="46">
        <f t="shared" si="5"/>
      </c>
    </row>
    <row r="25" spans="1:11" ht="12.75">
      <c r="A25" s="171"/>
      <c r="B25" s="166"/>
      <c r="C25" s="28" t="s">
        <v>33</v>
      </c>
      <c r="D25" s="29" t="s">
        <v>34</v>
      </c>
      <c r="E25" s="27" t="s">
        <v>90</v>
      </c>
      <c r="F25" s="22"/>
      <c r="G25" s="23"/>
      <c r="H25" s="46" t="s">
        <v>400</v>
      </c>
      <c r="I25" s="46">
        <f t="shared" si="3"/>
      </c>
      <c r="J25" s="121">
        <f t="shared" si="4"/>
      </c>
      <c r="K25" s="46">
        <f t="shared" si="5"/>
      </c>
    </row>
    <row r="26" spans="1:11" ht="12.75">
      <c r="A26" s="171"/>
      <c r="B26" s="166"/>
      <c r="C26" s="28" t="s">
        <v>330</v>
      </c>
      <c r="D26" s="29" t="s">
        <v>331</v>
      </c>
      <c r="E26" s="27" t="s">
        <v>90</v>
      </c>
      <c r="F26" s="22"/>
      <c r="G26" s="23"/>
      <c r="H26" s="46">
        <v>8</v>
      </c>
      <c r="I26" s="46">
        <f t="shared" si="3"/>
      </c>
      <c r="J26" s="121">
        <f t="shared" si="4"/>
      </c>
      <c r="K26" s="46">
        <f t="shared" si="5"/>
      </c>
    </row>
    <row r="27" spans="1:11" s="30" customFormat="1" ht="12.75">
      <c r="A27" s="163" t="s">
        <v>387</v>
      </c>
      <c r="B27" s="164"/>
      <c r="C27" s="164"/>
      <c r="D27" s="164"/>
      <c r="E27" s="164"/>
      <c r="F27" s="164"/>
      <c r="G27" s="164"/>
      <c r="H27" s="165"/>
      <c r="I27" s="47">
        <f>SUM(I13:I26)</f>
        <v>0</v>
      </c>
      <c r="J27" s="142">
        <f>SUM(J13:J26)</f>
        <v>0</v>
      </c>
      <c r="K27" s="47">
        <f>SUM(K13:K26)</f>
        <v>0</v>
      </c>
    </row>
    <row r="28" spans="1:11" ht="12.75" customHeight="1">
      <c r="A28" s="171" t="s">
        <v>35</v>
      </c>
      <c r="B28" s="166" t="s">
        <v>36</v>
      </c>
      <c r="C28" s="31" t="s">
        <v>37</v>
      </c>
      <c r="D28" s="32" t="s">
        <v>38</v>
      </c>
      <c r="E28" s="75" t="s">
        <v>410</v>
      </c>
      <c r="F28" s="19"/>
      <c r="G28" s="24"/>
      <c r="H28" s="15">
        <v>7</v>
      </c>
      <c r="I28" s="15">
        <f aca="true" t="shared" si="6" ref="I28:I43">IF(F28=0,"",G28*F28)</f>
      </c>
      <c r="J28" s="121">
        <f aca="true" t="shared" si="7" ref="J28:J52">IF(F28&lt;&gt;0,I28*$I$4,"")</f>
      </c>
      <c r="K28" s="15">
        <f aca="true" t="shared" si="8" ref="K28:K43">IF(F28&lt;&gt;"",I28+J28,"")</f>
      </c>
    </row>
    <row r="29" spans="1:11" ht="12.75">
      <c r="A29" s="171"/>
      <c r="B29" s="166"/>
      <c r="C29" s="31" t="s">
        <v>39</v>
      </c>
      <c r="D29" s="32" t="s">
        <v>40</v>
      </c>
      <c r="E29" s="75" t="s">
        <v>410</v>
      </c>
      <c r="F29" s="19"/>
      <c r="G29" s="24"/>
      <c r="H29" s="15">
        <v>12</v>
      </c>
      <c r="I29" s="15">
        <f t="shared" si="6"/>
      </c>
      <c r="J29" s="121">
        <f t="shared" si="7"/>
      </c>
      <c r="K29" s="15">
        <f t="shared" si="8"/>
      </c>
    </row>
    <row r="30" spans="1:11" ht="12.75">
      <c r="A30" s="171"/>
      <c r="B30" s="166"/>
      <c r="C30" s="31" t="s">
        <v>41</v>
      </c>
      <c r="D30" s="32" t="s">
        <v>42</v>
      </c>
      <c r="E30" s="75" t="s">
        <v>410</v>
      </c>
      <c r="F30" s="19"/>
      <c r="G30" s="24"/>
      <c r="H30" s="15">
        <v>22</v>
      </c>
      <c r="I30" s="15">
        <f t="shared" si="6"/>
      </c>
      <c r="J30" s="121">
        <f t="shared" si="7"/>
      </c>
      <c r="K30" s="15">
        <f t="shared" si="8"/>
      </c>
    </row>
    <row r="31" spans="1:11" ht="12.75">
      <c r="A31" s="171"/>
      <c r="B31" s="166"/>
      <c r="C31" s="31" t="s">
        <v>43</v>
      </c>
      <c r="D31" s="32" t="s">
        <v>44</v>
      </c>
      <c r="E31" s="75" t="s">
        <v>410</v>
      </c>
      <c r="F31" s="19"/>
      <c r="G31" s="24"/>
      <c r="H31" s="15">
        <v>5</v>
      </c>
      <c r="I31" s="15">
        <f t="shared" si="6"/>
      </c>
      <c r="J31" s="121">
        <f t="shared" si="7"/>
      </c>
      <c r="K31" s="15">
        <f t="shared" si="8"/>
      </c>
    </row>
    <row r="32" spans="1:11" ht="12.75">
      <c r="A32" s="171"/>
      <c r="B32" s="166"/>
      <c r="C32" s="31" t="s">
        <v>45</v>
      </c>
      <c r="D32" s="32" t="s">
        <v>332</v>
      </c>
      <c r="E32" s="75" t="s">
        <v>410</v>
      </c>
      <c r="F32" s="19"/>
      <c r="G32" s="24"/>
      <c r="H32" s="15">
        <v>16</v>
      </c>
      <c r="I32" s="15">
        <f t="shared" si="6"/>
      </c>
      <c r="J32" s="121">
        <f t="shared" si="7"/>
      </c>
      <c r="K32" s="15">
        <f t="shared" si="8"/>
      </c>
    </row>
    <row r="33" spans="1:11" ht="12.75">
      <c r="A33" s="171"/>
      <c r="B33" s="166"/>
      <c r="C33" s="31" t="s">
        <v>333</v>
      </c>
      <c r="D33" s="32" t="s">
        <v>334</v>
      </c>
      <c r="E33" s="75" t="s">
        <v>410</v>
      </c>
      <c r="F33" s="19"/>
      <c r="G33" s="24"/>
      <c r="H33" s="15">
        <v>20</v>
      </c>
      <c r="I33" s="15">
        <f t="shared" si="6"/>
      </c>
      <c r="J33" s="121">
        <f t="shared" si="7"/>
      </c>
      <c r="K33" s="15">
        <f t="shared" si="8"/>
      </c>
    </row>
    <row r="34" spans="1:11" ht="12.75" customHeight="1">
      <c r="A34" s="171"/>
      <c r="B34" s="170" t="s">
        <v>46</v>
      </c>
      <c r="C34" s="19" t="s">
        <v>47</v>
      </c>
      <c r="D34" s="26" t="s">
        <v>48</v>
      </c>
      <c r="E34" s="75" t="s">
        <v>410</v>
      </c>
      <c r="F34" s="19"/>
      <c r="G34" s="24"/>
      <c r="H34" s="15">
        <v>30</v>
      </c>
      <c r="I34" s="15">
        <f t="shared" si="6"/>
      </c>
      <c r="J34" s="121">
        <f t="shared" si="7"/>
      </c>
      <c r="K34" s="15">
        <f t="shared" si="8"/>
      </c>
    </row>
    <row r="35" spans="1:11" ht="22.5" customHeight="1">
      <c r="A35" s="171"/>
      <c r="B35" s="170"/>
      <c r="C35" s="19" t="s">
        <v>49</v>
      </c>
      <c r="D35" s="26" t="s">
        <v>50</v>
      </c>
      <c r="E35" s="75" t="s">
        <v>410</v>
      </c>
      <c r="F35" s="19"/>
      <c r="G35" s="24"/>
      <c r="H35" s="15">
        <v>35</v>
      </c>
      <c r="I35" s="15">
        <f t="shared" si="6"/>
      </c>
      <c r="J35" s="121">
        <f t="shared" si="7"/>
      </c>
      <c r="K35" s="15">
        <f t="shared" si="8"/>
      </c>
    </row>
    <row r="36" spans="1:11" ht="12.75">
      <c r="A36" s="171"/>
      <c r="B36" s="170"/>
      <c r="C36" s="19" t="s">
        <v>51</v>
      </c>
      <c r="D36" s="26" t="s">
        <v>52</v>
      </c>
      <c r="E36" s="75" t="s">
        <v>410</v>
      </c>
      <c r="F36" s="19"/>
      <c r="G36" s="24"/>
      <c r="H36" s="15">
        <v>40</v>
      </c>
      <c r="I36" s="15">
        <f t="shared" si="6"/>
      </c>
      <c r="J36" s="121">
        <f t="shared" si="7"/>
      </c>
      <c r="K36" s="15">
        <f t="shared" si="8"/>
      </c>
    </row>
    <row r="37" spans="1:11" ht="12.75">
      <c r="A37" s="171"/>
      <c r="B37" s="170"/>
      <c r="C37" s="19" t="s">
        <v>53</v>
      </c>
      <c r="D37" s="26" t="s">
        <v>54</v>
      </c>
      <c r="E37" s="75" t="s">
        <v>410</v>
      </c>
      <c r="F37" s="19"/>
      <c r="G37" s="24"/>
      <c r="H37" s="15">
        <v>70</v>
      </c>
      <c r="I37" s="15">
        <f t="shared" si="6"/>
      </c>
      <c r="J37" s="121">
        <f t="shared" si="7"/>
      </c>
      <c r="K37" s="15">
        <f t="shared" si="8"/>
      </c>
    </row>
    <row r="38" spans="1:11" ht="12.75">
      <c r="A38" s="171"/>
      <c r="B38" s="170"/>
      <c r="C38" s="19" t="s">
        <v>55</v>
      </c>
      <c r="D38" s="26" t="s">
        <v>56</v>
      </c>
      <c r="E38" s="75" t="s">
        <v>411</v>
      </c>
      <c r="F38" s="19"/>
      <c r="G38" s="24"/>
      <c r="H38" s="15">
        <v>6</v>
      </c>
      <c r="I38" s="15">
        <f t="shared" si="6"/>
      </c>
      <c r="J38" s="121">
        <f t="shared" si="7"/>
      </c>
      <c r="K38" s="15">
        <f t="shared" si="8"/>
      </c>
    </row>
    <row r="39" spans="1:11" ht="22.5" customHeight="1">
      <c r="A39" s="171"/>
      <c r="B39" s="170"/>
      <c r="C39" s="19" t="s">
        <v>57</v>
      </c>
      <c r="D39" s="26" t="s">
        <v>58</v>
      </c>
      <c r="E39" s="75" t="s">
        <v>411</v>
      </c>
      <c r="F39" s="19"/>
      <c r="G39" s="24"/>
      <c r="H39" s="15">
        <v>15</v>
      </c>
      <c r="I39" s="15">
        <f t="shared" si="6"/>
      </c>
      <c r="J39" s="121">
        <f t="shared" si="7"/>
      </c>
      <c r="K39" s="15">
        <f t="shared" si="8"/>
      </c>
    </row>
    <row r="40" spans="1:11" ht="21" customHeight="1">
      <c r="A40" s="171"/>
      <c r="B40" s="170"/>
      <c r="C40" s="19" t="s">
        <v>59</v>
      </c>
      <c r="D40" s="26" t="s">
        <v>60</v>
      </c>
      <c r="E40" s="75" t="s">
        <v>411</v>
      </c>
      <c r="F40" s="19"/>
      <c r="G40" s="24"/>
      <c r="H40" s="15">
        <v>10</v>
      </c>
      <c r="I40" s="15">
        <f t="shared" si="6"/>
      </c>
      <c r="J40" s="121">
        <f t="shared" si="7"/>
      </c>
      <c r="K40" s="15">
        <f t="shared" si="8"/>
      </c>
    </row>
    <row r="41" spans="1:11" ht="21" customHeight="1">
      <c r="A41" s="171"/>
      <c r="B41" s="170"/>
      <c r="C41" s="19" t="s">
        <v>61</v>
      </c>
      <c r="D41" s="26" t="s">
        <v>309</v>
      </c>
      <c r="E41" s="75" t="s">
        <v>410</v>
      </c>
      <c r="F41" s="19"/>
      <c r="G41" s="24"/>
      <c r="H41" s="15">
        <v>40</v>
      </c>
      <c r="I41" s="15">
        <f t="shared" si="6"/>
      </c>
      <c r="J41" s="121">
        <f t="shared" si="7"/>
      </c>
      <c r="K41" s="15">
        <f t="shared" si="8"/>
      </c>
    </row>
    <row r="42" spans="1:11" ht="24" customHeight="1">
      <c r="A42" s="171"/>
      <c r="B42" s="170"/>
      <c r="C42" s="19" t="s">
        <v>62</v>
      </c>
      <c r="D42" s="26" t="s">
        <v>63</v>
      </c>
      <c r="E42" s="75" t="s">
        <v>411</v>
      </c>
      <c r="F42" s="19"/>
      <c r="G42" s="24"/>
      <c r="H42" s="15">
        <v>15</v>
      </c>
      <c r="I42" s="15">
        <f t="shared" si="6"/>
      </c>
      <c r="J42" s="121">
        <f t="shared" si="7"/>
      </c>
      <c r="K42" s="15">
        <f t="shared" si="8"/>
      </c>
    </row>
    <row r="43" spans="1:11" ht="12.75">
      <c r="A43" s="171"/>
      <c r="B43" s="170"/>
      <c r="C43" s="19" t="s">
        <v>64</v>
      </c>
      <c r="D43" s="26" t="s">
        <v>65</v>
      </c>
      <c r="E43" s="75" t="s">
        <v>411</v>
      </c>
      <c r="F43" s="19"/>
      <c r="G43" s="24"/>
      <c r="H43" s="15">
        <v>8</v>
      </c>
      <c r="I43" s="15">
        <f t="shared" si="6"/>
      </c>
      <c r="J43" s="121">
        <f t="shared" si="7"/>
      </c>
      <c r="K43" s="15">
        <f t="shared" si="8"/>
      </c>
    </row>
    <row r="44" spans="1:11" ht="34.5" customHeight="1">
      <c r="A44" s="171"/>
      <c r="B44" s="170" t="s">
        <v>66</v>
      </c>
      <c r="C44" s="33" t="s">
        <v>67</v>
      </c>
      <c r="D44" s="34" t="s">
        <v>68</v>
      </c>
      <c r="E44" s="75" t="s">
        <v>410</v>
      </c>
      <c r="F44" s="19"/>
      <c r="G44" s="24"/>
      <c r="H44" s="15">
        <v>280</v>
      </c>
      <c r="I44" s="15">
        <f aca="true" t="shared" si="9" ref="I44:I52">IF(F44=0,"",G44*F44)</f>
      </c>
      <c r="J44" s="121">
        <f t="shared" si="7"/>
      </c>
      <c r="K44" s="15">
        <f aca="true" t="shared" si="10" ref="K44:K52">IF(F44&lt;&gt;"",I44+J44,"")</f>
      </c>
    </row>
    <row r="45" spans="1:11" ht="21">
      <c r="A45" s="171"/>
      <c r="B45" s="170"/>
      <c r="C45" s="33" t="s">
        <v>69</v>
      </c>
      <c r="D45" s="34" t="s">
        <v>70</v>
      </c>
      <c r="E45" s="75" t="s">
        <v>410</v>
      </c>
      <c r="F45" s="19"/>
      <c r="G45" s="24"/>
      <c r="H45" s="15">
        <v>250</v>
      </c>
      <c r="I45" s="15">
        <f t="shared" si="9"/>
      </c>
      <c r="J45" s="121">
        <f t="shared" si="7"/>
      </c>
      <c r="K45" s="15">
        <f t="shared" si="10"/>
      </c>
    </row>
    <row r="46" spans="1:11" ht="12.75">
      <c r="A46" s="171"/>
      <c r="B46" s="170"/>
      <c r="C46" s="19" t="s">
        <v>71</v>
      </c>
      <c r="D46" s="26" t="s">
        <v>72</v>
      </c>
      <c r="E46" s="75" t="s">
        <v>411</v>
      </c>
      <c r="F46" s="19"/>
      <c r="G46" s="24"/>
      <c r="H46" s="15">
        <v>90</v>
      </c>
      <c r="I46" s="15">
        <f t="shared" si="9"/>
      </c>
      <c r="J46" s="121">
        <f t="shared" si="7"/>
      </c>
      <c r="K46" s="15">
        <f t="shared" si="10"/>
      </c>
    </row>
    <row r="47" spans="1:11" ht="12.75">
      <c r="A47" s="171"/>
      <c r="B47" s="170"/>
      <c r="C47" s="19" t="s">
        <v>73</v>
      </c>
      <c r="D47" s="26" t="s">
        <v>74</v>
      </c>
      <c r="E47" s="75" t="s">
        <v>411</v>
      </c>
      <c r="F47" s="19"/>
      <c r="G47" s="24"/>
      <c r="H47" s="15">
        <v>20</v>
      </c>
      <c r="I47" s="15">
        <f t="shared" si="9"/>
      </c>
      <c r="J47" s="121">
        <f t="shared" si="7"/>
      </c>
      <c r="K47" s="15">
        <f t="shared" si="10"/>
      </c>
    </row>
    <row r="48" spans="1:11" ht="12.75">
      <c r="A48" s="171"/>
      <c r="B48" s="170"/>
      <c r="C48" s="19" t="s">
        <v>75</v>
      </c>
      <c r="D48" s="26" t="s">
        <v>76</v>
      </c>
      <c r="E48" s="75" t="s">
        <v>411</v>
      </c>
      <c r="F48" s="19"/>
      <c r="G48" s="24"/>
      <c r="H48" s="15">
        <v>20</v>
      </c>
      <c r="I48" s="15">
        <f t="shared" si="9"/>
      </c>
      <c r="J48" s="121">
        <f t="shared" si="7"/>
      </c>
      <c r="K48" s="15">
        <f t="shared" si="10"/>
      </c>
    </row>
    <row r="49" spans="1:11" ht="12.75">
      <c r="A49" s="171"/>
      <c r="B49" s="170"/>
      <c r="C49" s="19" t="s">
        <v>77</v>
      </c>
      <c r="D49" s="26" t="s">
        <v>78</v>
      </c>
      <c r="E49" s="75" t="s">
        <v>79</v>
      </c>
      <c r="F49" s="19"/>
      <c r="G49" s="24"/>
      <c r="H49" s="15">
        <v>15</v>
      </c>
      <c r="I49" s="15">
        <f t="shared" si="9"/>
      </c>
      <c r="J49" s="121">
        <f t="shared" si="7"/>
      </c>
      <c r="K49" s="15">
        <f t="shared" si="10"/>
      </c>
    </row>
    <row r="50" spans="1:11" ht="12.75">
      <c r="A50" s="171"/>
      <c r="B50" s="170"/>
      <c r="C50" s="19" t="s">
        <v>80</v>
      </c>
      <c r="D50" s="26" t="s">
        <v>81</v>
      </c>
      <c r="E50" s="75" t="s">
        <v>79</v>
      </c>
      <c r="F50" s="19"/>
      <c r="G50" s="24"/>
      <c r="H50" s="15">
        <v>20</v>
      </c>
      <c r="I50" s="15">
        <f t="shared" si="9"/>
      </c>
      <c r="J50" s="121">
        <f t="shared" si="7"/>
      </c>
      <c r="K50" s="15">
        <f t="shared" si="10"/>
      </c>
    </row>
    <row r="51" spans="1:11" ht="12.75">
      <c r="A51" s="171"/>
      <c r="B51" s="170"/>
      <c r="C51" s="19" t="s">
        <v>82</v>
      </c>
      <c r="D51" s="26" t="s">
        <v>83</v>
      </c>
      <c r="E51" s="75" t="s">
        <v>410</v>
      </c>
      <c r="F51" s="19"/>
      <c r="G51" s="24"/>
      <c r="H51" s="15">
        <v>350</v>
      </c>
      <c r="I51" s="15">
        <f t="shared" si="9"/>
      </c>
      <c r="J51" s="121">
        <f t="shared" si="7"/>
      </c>
      <c r="K51" s="15">
        <f t="shared" si="10"/>
      </c>
    </row>
    <row r="52" spans="1:11" ht="12.75">
      <c r="A52" s="171"/>
      <c r="B52" s="170"/>
      <c r="C52" s="19" t="s">
        <v>84</v>
      </c>
      <c r="D52" s="26" t="s">
        <v>85</v>
      </c>
      <c r="E52" s="75" t="s">
        <v>411</v>
      </c>
      <c r="F52" s="19"/>
      <c r="G52" s="24"/>
      <c r="H52" s="15">
        <v>100</v>
      </c>
      <c r="I52" s="15">
        <f t="shared" si="9"/>
      </c>
      <c r="J52" s="121">
        <f t="shared" si="7"/>
      </c>
      <c r="K52" s="15">
        <f t="shared" si="10"/>
      </c>
    </row>
    <row r="53" spans="1:11" s="30" customFormat="1" ht="12.75">
      <c r="A53" s="163" t="s">
        <v>388</v>
      </c>
      <c r="B53" s="164"/>
      <c r="C53" s="164"/>
      <c r="D53" s="164"/>
      <c r="E53" s="164"/>
      <c r="F53" s="164"/>
      <c r="G53" s="164"/>
      <c r="H53" s="165"/>
      <c r="I53" s="45">
        <f>SUM(I28:I52)</f>
        <v>0</v>
      </c>
      <c r="J53" s="45">
        <f>SUM(J28:J52)</f>
        <v>0</v>
      </c>
      <c r="K53" s="45">
        <f>SUM(K28:K52)</f>
        <v>0</v>
      </c>
    </row>
    <row r="54" spans="1:11" ht="12.75" customHeight="1">
      <c r="A54" s="171" t="s">
        <v>86</v>
      </c>
      <c r="B54" s="170" t="s">
        <v>87</v>
      </c>
      <c r="C54" s="31" t="s">
        <v>88</v>
      </c>
      <c r="D54" s="32" t="s">
        <v>89</v>
      </c>
      <c r="E54" s="75" t="s">
        <v>411</v>
      </c>
      <c r="F54" s="19"/>
      <c r="G54" s="24"/>
      <c r="H54" s="15">
        <v>80</v>
      </c>
      <c r="I54" s="15">
        <f aca="true" t="shared" si="11" ref="I54:I108">IF(F54=0,"",G54*F54)</f>
      </c>
      <c r="J54" s="121">
        <f aca="true" t="shared" si="12" ref="J54:J90">IF(F54&lt;&gt;0,I54*$I$4,"")</f>
      </c>
      <c r="K54" s="15">
        <f aca="true" t="shared" si="13" ref="K54:K108">IF(F54&lt;&gt;"",I54+J54,"")</f>
      </c>
    </row>
    <row r="55" spans="1:11" ht="12.75">
      <c r="A55" s="171"/>
      <c r="B55" s="170"/>
      <c r="C55" s="31" t="s">
        <v>91</v>
      </c>
      <c r="D55" s="32" t="s">
        <v>92</v>
      </c>
      <c r="E55" s="75" t="s">
        <v>411</v>
      </c>
      <c r="F55" s="19"/>
      <c r="G55" s="24"/>
      <c r="H55" s="15">
        <v>100</v>
      </c>
      <c r="I55" s="15">
        <f t="shared" si="11"/>
      </c>
      <c r="J55" s="121">
        <f t="shared" si="12"/>
      </c>
      <c r="K55" s="15">
        <f t="shared" si="13"/>
      </c>
    </row>
    <row r="56" spans="1:11" ht="12.75">
      <c r="A56" s="171"/>
      <c r="B56" s="170"/>
      <c r="C56" s="31" t="s">
        <v>335</v>
      </c>
      <c r="D56" s="32" t="s">
        <v>336</v>
      </c>
      <c r="E56" s="75" t="s">
        <v>411</v>
      </c>
      <c r="F56" s="19"/>
      <c r="G56" s="24"/>
      <c r="H56" s="15">
        <v>140</v>
      </c>
      <c r="I56" s="15">
        <f t="shared" si="11"/>
      </c>
      <c r="J56" s="121">
        <f t="shared" si="12"/>
      </c>
      <c r="K56" s="15">
        <f t="shared" si="13"/>
      </c>
    </row>
    <row r="57" spans="1:11" ht="12.75">
      <c r="A57" s="171"/>
      <c r="B57" s="170"/>
      <c r="C57" s="31" t="s">
        <v>93</v>
      </c>
      <c r="D57" s="32" t="s">
        <v>94</v>
      </c>
      <c r="E57" s="75" t="s">
        <v>410</v>
      </c>
      <c r="F57" s="19"/>
      <c r="G57" s="24"/>
      <c r="H57" s="15">
        <v>90</v>
      </c>
      <c r="I57" s="15">
        <f t="shared" si="11"/>
      </c>
      <c r="J57" s="121">
        <f t="shared" si="12"/>
      </c>
      <c r="K57" s="15">
        <f t="shared" si="13"/>
      </c>
    </row>
    <row r="58" spans="1:11" ht="12.75">
      <c r="A58" s="171"/>
      <c r="B58" s="170"/>
      <c r="C58" s="31" t="s">
        <v>95</v>
      </c>
      <c r="D58" s="32" t="s">
        <v>96</v>
      </c>
      <c r="E58" s="75" t="s">
        <v>411</v>
      </c>
      <c r="F58" s="19"/>
      <c r="G58" s="24"/>
      <c r="H58" s="15">
        <v>20</v>
      </c>
      <c r="I58" s="15">
        <f t="shared" si="11"/>
      </c>
      <c r="J58" s="121">
        <f t="shared" si="12"/>
      </c>
      <c r="K58" s="15">
        <f t="shared" si="13"/>
      </c>
    </row>
    <row r="59" spans="1:11" ht="12.75">
      <c r="A59" s="171"/>
      <c r="B59" s="170"/>
      <c r="C59" s="31" t="s">
        <v>97</v>
      </c>
      <c r="D59" s="32" t="s">
        <v>98</v>
      </c>
      <c r="E59" s="75" t="s">
        <v>411</v>
      </c>
      <c r="F59" s="19"/>
      <c r="G59" s="24"/>
      <c r="H59" s="15">
        <v>30</v>
      </c>
      <c r="I59" s="15">
        <f t="shared" si="11"/>
      </c>
      <c r="J59" s="121">
        <f t="shared" si="12"/>
      </c>
      <c r="K59" s="15">
        <f t="shared" si="13"/>
      </c>
    </row>
    <row r="60" spans="1:11" ht="12.75">
      <c r="A60" s="171"/>
      <c r="B60" s="170"/>
      <c r="C60" s="31" t="s">
        <v>99</v>
      </c>
      <c r="D60" s="32" t="s">
        <v>100</v>
      </c>
      <c r="E60" s="75" t="s">
        <v>411</v>
      </c>
      <c r="F60" s="19"/>
      <c r="G60" s="24"/>
      <c r="H60" s="15">
        <v>18</v>
      </c>
      <c r="I60" s="15">
        <f t="shared" si="11"/>
      </c>
      <c r="J60" s="121">
        <f t="shared" si="12"/>
      </c>
      <c r="K60" s="15">
        <f t="shared" si="13"/>
      </c>
    </row>
    <row r="61" spans="1:11" ht="12.75">
      <c r="A61" s="171"/>
      <c r="B61" s="170"/>
      <c r="C61" s="31" t="s">
        <v>101</v>
      </c>
      <c r="D61" s="32" t="s">
        <v>102</v>
      </c>
      <c r="E61" s="75" t="s">
        <v>411</v>
      </c>
      <c r="F61" s="19"/>
      <c r="G61" s="24"/>
      <c r="H61" s="15">
        <v>30</v>
      </c>
      <c r="I61" s="15">
        <f t="shared" si="11"/>
      </c>
      <c r="J61" s="121">
        <f t="shared" si="12"/>
      </c>
      <c r="K61" s="15">
        <f t="shared" si="13"/>
      </c>
    </row>
    <row r="62" spans="1:11" ht="12.75">
      <c r="A62" s="171"/>
      <c r="B62" s="170"/>
      <c r="C62" s="31" t="s">
        <v>103</v>
      </c>
      <c r="D62" s="32" t="s">
        <v>104</v>
      </c>
      <c r="E62" s="75" t="s">
        <v>411</v>
      </c>
      <c r="F62" s="19"/>
      <c r="G62" s="24"/>
      <c r="H62" s="15">
        <v>40</v>
      </c>
      <c r="I62" s="15">
        <f t="shared" si="11"/>
      </c>
      <c r="J62" s="121">
        <f t="shared" si="12"/>
      </c>
      <c r="K62" s="15">
        <f t="shared" si="13"/>
      </c>
    </row>
    <row r="63" spans="1:11" ht="21">
      <c r="A63" s="171"/>
      <c r="B63" s="170"/>
      <c r="C63" s="31" t="s">
        <v>105</v>
      </c>
      <c r="D63" s="29" t="s">
        <v>106</v>
      </c>
      <c r="E63" s="75" t="s">
        <v>411</v>
      </c>
      <c r="F63" s="19"/>
      <c r="G63" s="24"/>
      <c r="H63" s="15">
        <v>50</v>
      </c>
      <c r="I63" s="15">
        <f t="shared" si="11"/>
      </c>
      <c r="J63" s="121">
        <f t="shared" si="12"/>
      </c>
      <c r="K63" s="15">
        <f t="shared" si="13"/>
      </c>
    </row>
    <row r="64" spans="1:11" ht="12.75">
      <c r="A64" s="171"/>
      <c r="B64" s="170"/>
      <c r="C64" s="31" t="s">
        <v>337</v>
      </c>
      <c r="D64" s="29" t="s">
        <v>338</v>
      </c>
      <c r="E64" s="75" t="s">
        <v>411</v>
      </c>
      <c r="F64" s="19"/>
      <c r="G64" s="24"/>
      <c r="H64" s="15">
        <v>25</v>
      </c>
      <c r="I64" s="15">
        <f t="shared" si="11"/>
      </c>
      <c r="J64" s="121">
        <f t="shared" si="12"/>
      </c>
      <c r="K64" s="15">
        <f t="shared" si="13"/>
      </c>
    </row>
    <row r="65" spans="1:11" ht="12.75">
      <c r="A65" s="171"/>
      <c r="B65" s="166" t="s">
        <v>107</v>
      </c>
      <c r="C65" s="31" t="s">
        <v>108</v>
      </c>
      <c r="D65" s="32" t="s">
        <v>109</v>
      </c>
      <c r="E65" s="75" t="s">
        <v>411</v>
      </c>
      <c r="F65" s="19"/>
      <c r="G65" s="24"/>
      <c r="H65" s="15">
        <v>18</v>
      </c>
      <c r="I65" s="15">
        <f t="shared" si="11"/>
      </c>
      <c r="J65" s="121">
        <f t="shared" si="12"/>
      </c>
      <c r="K65" s="15">
        <f t="shared" si="13"/>
      </c>
    </row>
    <row r="66" spans="1:11" ht="21">
      <c r="A66" s="171"/>
      <c r="B66" s="166"/>
      <c r="C66" s="31" t="s">
        <v>110</v>
      </c>
      <c r="D66" s="29" t="s">
        <v>339</v>
      </c>
      <c r="E66" s="75" t="s">
        <v>411</v>
      </c>
      <c r="F66" s="19"/>
      <c r="G66" s="24"/>
      <c r="H66" s="15">
        <v>23</v>
      </c>
      <c r="I66" s="15">
        <f t="shared" si="11"/>
      </c>
      <c r="J66" s="121">
        <f t="shared" si="12"/>
      </c>
      <c r="K66" s="15">
        <f t="shared" si="13"/>
      </c>
    </row>
    <row r="67" spans="1:11" ht="12.75">
      <c r="A67" s="171"/>
      <c r="B67" s="166"/>
      <c r="C67" s="31" t="s">
        <v>111</v>
      </c>
      <c r="D67" s="32" t="s">
        <v>340</v>
      </c>
      <c r="E67" s="75" t="s">
        <v>411</v>
      </c>
      <c r="F67" s="19"/>
      <c r="G67" s="24"/>
      <c r="H67" s="15">
        <v>20</v>
      </c>
      <c r="I67" s="15">
        <f t="shared" si="11"/>
      </c>
      <c r="J67" s="121">
        <f t="shared" si="12"/>
      </c>
      <c r="K67" s="15">
        <f t="shared" si="13"/>
      </c>
    </row>
    <row r="68" spans="1:11" ht="12.75">
      <c r="A68" s="171"/>
      <c r="B68" s="166"/>
      <c r="C68" s="31" t="s">
        <v>112</v>
      </c>
      <c r="D68" s="32" t="s">
        <v>341</v>
      </c>
      <c r="E68" s="75" t="s">
        <v>411</v>
      </c>
      <c r="F68" s="19"/>
      <c r="G68" s="24"/>
      <c r="H68" s="15">
        <v>20</v>
      </c>
      <c r="I68" s="15">
        <f t="shared" si="11"/>
      </c>
      <c r="J68" s="121">
        <f t="shared" si="12"/>
      </c>
      <c r="K68" s="15">
        <f t="shared" si="13"/>
      </c>
    </row>
    <row r="69" spans="1:11" ht="21">
      <c r="A69" s="171"/>
      <c r="B69" s="166"/>
      <c r="C69" s="31" t="s">
        <v>113</v>
      </c>
      <c r="D69" s="29" t="s">
        <v>114</v>
      </c>
      <c r="E69" s="75" t="s">
        <v>411</v>
      </c>
      <c r="F69" s="19"/>
      <c r="G69" s="24"/>
      <c r="H69" s="15">
        <v>28</v>
      </c>
      <c r="I69" s="15">
        <f t="shared" si="11"/>
      </c>
      <c r="J69" s="121">
        <f t="shared" si="12"/>
      </c>
      <c r="K69" s="15">
        <f t="shared" si="13"/>
      </c>
    </row>
    <row r="70" spans="1:11" ht="12.75">
      <c r="A70" s="171"/>
      <c r="B70" s="166" t="s">
        <v>115</v>
      </c>
      <c r="C70" s="31" t="s">
        <v>116</v>
      </c>
      <c r="D70" s="32" t="s">
        <v>117</v>
      </c>
      <c r="E70" s="75" t="s">
        <v>411</v>
      </c>
      <c r="F70" s="19"/>
      <c r="G70" s="24"/>
      <c r="H70" s="15">
        <v>55</v>
      </c>
      <c r="I70" s="15">
        <f t="shared" si="11"/>
      </c>
      <c r="J70" s="121">
        <f t="shared" si="12"/>
      </c>
      <c r="K70" s="15">
        <f t="shared" si="13"/>
      </c>
    </row>
    <row r="71" spans="1:11" ht="12.75">
      <c r="A71" s="171"/>
      <c r="B71" s="166"/>
      <c r="C71" s="31" t="s">
        <v>118</v>
      </c>
      <c r="D71" s="32" t="s">
        <v>119</v>
      </c>
      <c r="E71" s="75" t="s">
        <v>411</v>
      </c>
      <c r="F71" s="19"/>
      <c r="G71" s="24"/>
      <c r="H71" s="15">
        <v>45</v>
      </c>
      <c r="I71" s="15">
        <f t="shared" si="11"/>
      </c>
      <c r="J71" s="121">
        <f t="shared" si="12"/>
      </c>
      <c r="K71" s="15">
        <f t="shared" si="13"/>
      </c>
    </row>
    <row r="72" spans="1:11" ht="12.75">
      <c r="A72" s="171"/>
      <c r="B72" s="166"/>
      <c r="C72" s="31" t="s">
        <v>120</v>
      </c>
      <c r="D72" s="32" t="s">
        <v>121</v>
      </c>
      <c r="E72" s="75" t="s">
        <v>411</v>
      </c>
      <c r="F72" s="19"/>
      <c r="G72" s="24"/>
      <c r="H72" s="15">
        <v>50</v>
      </c>
      <c r="I72" s="15">
        <f t="shared" si="11"/>
      </c>
      <c r="J72" s="121">
        <f t="shared" si="12"/>
      </c>
      <c r="K72" s="15">
        <f t="shared" si="13"/>
      </c>
    </row>
    <row r="73" spans="1:11" ht="12.75">
      <c r="A73" s="171"/>
      <c r="B73" s="166"/>
      <c r="C73" s="31" t="s">
        <v>122</v>
      </c>
      <c r="D73" s="32" t="s">
        <v>123</v>
      </c>
      <c r="E73" s="75" t="s">
        <v>411</v>
      </c>
      <c r="F73" s="19"/>
      <c r="G73" s="24"/>
      <c r="H73" s="15">
        <v>60</v>
      </c>
      <c r="I73" s="15">
        <f t="shared" si="11"/>
      </c>
      <c r="J73" s="121">
        <f t="shared" si="12"/>
      </c>
      <c r="K73" s="15">
        <f t="shared" si="13"/>
      </c>
    </row>
    <row r="74" spans="1:11" ht="12.75">
      <c r="A74" s="171"/>
      <c r="B74" s="166"/>
      <c r="C74" s="31" t="s">
        <v>124</v>
      </c>
      <c r="D74" s="32" t="s">
        <v>342</v>
      </c>
      <c r="E74" s="75" t="s">
        <v>411</v>
      </c>
      <c r="F74" s="19"/>
      <c r="G74" s="24"/>
      <c r="H74" s="15">
        <v>60</v>
      </c>
      <c r="I74" s="15">
        <f t="shared" si="11"/>
      </c>
      <c r="J74" s="121">
        <f t="shared" si="12"/>
      </c>
      <c r="K74" s="15">
        <f t="shared" si="13"/>
      </c>
    </row>
    <row r="75" spans="1:11" ht="21">
      <c r="A75" s="171"/>
      <c r="B75" s="166"/>
      <c r="C75" s="31" t="s">
        <v>126</v>
      </c>
      <c r="D75" s="29" t="s">
        <v>127</v>
      </c>
      <c r="E75" s="76" t="s">
        <v>128</v>
      </c>
      <c r="F75" s="19"/>
      <c r="G75" s="24"/>
      <c r="H75" s="15">
        <v>30</v>
      </c>
      <c r="I75" s="15">
        <f t="shared" si="11"/>
      </c>
      <c r="J75" s="121">
        <f t="shared" si="12"/>
      </c>
      <c r="K75" s="15">
        <f t="shared" si="13"/>
      </c>
    </row>
    <row r="76" spans="1:11" ht="12.75">
      <c r="A76" s="171"/>
      <c r="B76" s="166"/>
      <c r="C76" s="31" t="s">
        <v>343</v>
      </c>
      <c r="D76" s="29" t="s">
        <v>344</v>
      </c>
      <c r="E76" s="75" t="s">
        <v>411</v>
      </c>
      <c r="F76" s="19"/>
      <c r="G76" s="24"/>
      <c r="H76" s="15">
        <v>45</v>
      </c>
      <c r="I76" s="15">
        <f t="shared" si="11"/>
      </c>
      <c r="J76" s="121">
        <f t="shared" si="12"/>
      </c>
      <c r="K76" s="15">
        <f t="shared" si="13"/>
      </c>
    </row>
    <row r="77" spans="1:11" ht="12.75">
      <c r="A77" s="171"/>
      <c r="B77" s="166" t="s">
        <v>129</v>
      </c>
      <c r="C77" s="31" t="s">
        <v>130</v>
      </c>
      <c r="D77" s="32" t="s">
        <v>131</v>
      </c>
      <c r="E77" s="75" t="s">
        <v>411</v>
      </c>
      <c r="F77" s="19"/>
      <c r="G77" s="24"/>
      <c r="H77" s="15">
        <v>40</v>
      </c>
      <c r="I77" s="15">
        <f t="shared" si="11"/>
      </c>
      <c r="J77" s="121">
        <f t="shared" si="12"/>
      </c>
      <c r="K77" s="15">
        <f t="shared" si="13"/>
      </c>
    </row>
    <row r="78" spans="1:11" ht="12.75">
      <c r="A78" s="171"/>
      <c r="B78" s="166"/>
      <c r="C78" s="31" t="s">
        <v>132</v>
      </c>
      <c r="D78" s="32" t="s">
        <v>133</v>
      </c>
      <c r="E78" s="75" t="s">
        <v>411</v>
      </c>
      <c r="F78" s="19"/>
      <c r="G78" s="24"/>
      <c r="H78" s="15">
        <v>40</v>
      </c>
      <c r="I78" s="15">
        <f t="shared" si="11"/>
      </c>
      <c r="J78" s="121">
        <f t="shared" si="12"/>
      </c>
      <c r="K78" s="15">
        <f t="shared" si="13"/>
      </c>
    </row>
    <row r="79" spans="1:11" ht="12.75">
      <c r="A79" s="171"/>
      <c r="B79" s="166"/>
      <c r="C79" s="31" t="s">
        <v>134</v>
      </c>
      <c r="D79" s="32" t="s">
        <v>135</v>
      </c>
      <c r="E79" s="75" t="s">
        <v>411</v>
      </c>
      <c r="F79" s="19"/>
      <c r="G79" s="24"/>
      <c r="H79" s="15">
        <v>45</v>
      </c>
      <c r="I79" s="15">
        <f t="shared" si="11"/>
      </c>
      <c r="J79" s="121">
        <f t="shared" si="12"/>
      </c>
      <c r="K79" s="15">
        <f t="shared" si="13"/>
      </c>
    </row>
    <row r="80" spans="1:11" ht="12.75">
      <c r="A80" s="171"/>
      <c r="B80" s="166"/>
      <c r="C80" s="31" t="s">
        <v>136</v>
      </c>
      <c r="D80" s="32" t="s">
        <v>125</v>
      </c>
      <c r="E80" s="75" t="s">
        <v>411</v>
      </c>
      <c r="F80" s="19"/>
      <c r="G80" s="24"/>
      <c r="H80" s="15">
        <v>80</v>
      </c>
      <c r="I80" s="15">
        <f t="shared" si="11"/>
      </c>
      <c r="J80" s="121">
        <f t="shared" si="12"/>
      </c>
      <c r="K80" s="15">
        <f t="shared" si="13"/>
      </c>
    </row>
    <row r="81" spans="1:11" ht="12.75">
      <c r="A81" s="171"/>
      <c r="B81" s="166"/>
      <c r="C81" s="31" t="s">
        <v>137</v>
      </c>
      <c r="D81" s="32" t="s">
        <v>138</v>
      </c>
      <c r="E81" s="75" t="s">
        <v>411</v>
      </c>
      <c r="F81" s="19"/>
      <c r="G81" s="24"/>
      <c r="H81" s="15">
        <v>50</v>
      </c>
      <c r="I81" s="15">
        <f t="shared" si="11"/>
      </c>
      <c r="J81" s="121">
        <f t="shared" si="12"/>
      </c>
      <c r="K81" s="15">
        <f t="shared" si="13"/>
      </c>
    </row>
    <row r="82" spans="1:11" ht="12.75">
      <c r="A82" s="171"/>
      <c r="B82" s="166"/>
      <c r="C82" s="31" t="s">
        <v>139</v>
      </c>
      <c r="D82" s="32" t="s">
        <v>140</v>
      </c>
      <c r="E82" s="75" t="s">
        <v>411</v>
      </c>
      <c r="F82" s="19"/>
      <c r="G82" s="24"/>
      <c r="H82" s="15">
        <v>70</v>
      </c>
      <c r="I82" s="15">
        <f t="shared" si="11"/>
      </c>
      <c r="J82" s="121">
        <f t="shared" si="12"/>
      </c>
      <c r="K82" s="15">
        <f t="shared" si="13"/>
      </c>
    </row>
    <row r="83" spans="1:11" ht="12.75">
      <c r="A83" s="171"/>
      <c r="B83" s="166"/>
      <c r="C83" s="31" t="s">
        <v>141</v>
      </c>
      <c r="D83" s="32" t="s">
        <v>142</v>
      </c>
      <c r="E83" s="75" t="s">
        <v>411</v>
      </c>
      <c r="F83" s="19"/>
      <c r="G83" s="24"/>
      <c r="H83" s="15">
        <v>100</v>
      </c>
      <c r="I83" s="15">
        <f t="shared" si="11"/>
      </c>
      <c r="J83" s="121">
        <f t="shared" si="12"/>
      </c>
      <c r="K83" s="15">
        <f t="shared" si="13"/>
      </c>
    </row>
    <row r="84" spans="1:11" ht="12.75">
      <c r="A84" s="171"/>
      <c r="B84" s="166"/>
      <c r="C84" s="31" t="s">
        <v>143</v>
      </c>
      <c r="D84" s="32" t="s">
        <v>144</v>
      </c>
      <c r="E84" s="75" t="s">
        <v>411</v>
      </c>
      <c r="F84" s="19"/>
      <c r="G84" s="24"/>
      <c r="H84" s="15">
        <v>100</v>
      </c>
      <c r="I84" s="15">
        <f t="shared" si="11"/>
      </c>
      <c r="J84" s="121">
        <f t="shared" si="12"/>
      </c>
      <c r="K84" s="15">
        <f t="shared" si="13"/>
      </c>
    </row>
    <row r="85" spans="1:11" ht="12.75">
      <c r="A85" s="171"/>
      <c r="B85" s="166"/>
      <c r="C85" s="31" t="s">
        <v>145</v>
      </c>
      <c r="D85" s="29" t="s">
        <v>345</v>
      </c>
      <c r="E85" s="75" t="s">
        <v>411</v>
      </c>
      <c r="F85" s="19"/>
      <c r="G85" s="24"/>
      <c r="H85" s="15">
        <v>120</v>
      </c>
      <c r="I85" s="15">
        <f t="shared" si="11"/>
      </c>
      <c r="J85" s="121">
        <f t="shared" si="12"/>
      </c>
      <c r="K85" s="15">
        <f t="shared" si="13"/>
      </c>
    </row>
    <row r="86" spans="1:11" ht="12.75">
      <c r="A86" s="171"/>
      <c r="B86" s="166"/>
      <c r="C86" s="31" t="s">
        <v>146</v>
      </c>
      <c r="D86" s="32" t="s">
        <v>147</v>
      </c>
      <c r="E86" s="75" t="s">
        <v>411</v>
      </c>
      <c r="F86" s="19"/>
      <c r="G86" s="24"/>
      <c r="H86" s="15">
        <v>12</v>
      </c>
      <c r="I86" s="15">
        <f t="shared" si="11"/>
      </c>
      <c r="J86" s="121">
        <f t="shared" si="12"/>
      </c>
      <c r="K86" s="15">
        <f t="shared" si="13"/>
      </c>
    </row>
    <row r="87" spans="1:11" ht="12.75">
      <c r="A87" s="171"/>
      <c r="B87" s="166"/>
      <c r="C87" s="36" t="s">
        <v>346</v>
      </c>
      <c r="D87" s="29" t="s">
        <v>347</v>
      </c>
      <c r="E87" s="75" t="s">
        <v>411</v>
      </c>
      <c r="F87" s="19"/>
      <c r="G87" s="24"/>
      <c r="H87" s="15">
        <v>30</v>
      </c>
      <c r="I87" s="15">
        <f t="shared" si="11"/>
      </c>
      <c r="J87" s="121">
        <f t="shared" si="12"/>
      </c>
      <c r="K87" s="15">
        <f t="shared" si="13"/>
      </c>
    </row>
    <row r="88" spans="1:11" ht="12.75">
      <c r="A88" s="171"/>
      <c r="B88" s="166"/>
      <c r="C88" s="36" t="s">
        <v>348</v>
      </c>
      <c r="D88" s="29" t="s">
        <v>349</v>
      </c>
      <c r="E88" s="75" t="s">
        <v>411</v>
      </c>
      <c r="F88" s="19"/>
      <c r="G88" s="24"/>
      <c r="H88" s="15">
        <v>50</v>
      </c>
      <c r="I88" s="15">
        <f t="shared" si="11"/>
      </c>
      <c r="J88" s="121">
        <f t="shared" si="12"/>
      </c>
      <c r="K88" s="15">
        <f t="shared" si="13"/>
      </c>
    </row>
    <row r="89" spans="1:11" ht="21">
      <c r="A89" s="171"/>
      <c r="B89" s="166"/>
      <c r="C89" s="36" t="s">
        <v>350</v>
      </c>
      <c r="D89" s="29" t="s">
        <v>351</v>
      </c>
      <c r="E89" s="75" t="s">
        <v>411</v>
      </c>
      <c r="F89" s="19"/>
      <c r="G89" s="24"/>
      <c r="H89" s="15">
        <v>30</v>
      </c>
      <c r="I89" s="15">
        <f t="shared" si="11"/>
      </c>
      <c r="J89" s="121">
        <f t="shared" si="12"/>
      </c>
      <c r="K89" s="15">
        <f t="shared" si="13"/>
      </c>
    </row>
    <row r="90" spans="1:11" ht="21">
      <c r="A90" s="171"/>
      <c r="B90" s="166"/>
      <c r="C90" s="36" t="s">
        <v>352</v>
      </c>
      <c r="D90" s="29" t="s">
        <v>353</v>
      </c>
      <c r="E90" s="75" t="s">
        <v>411</v>
      </c>
      <c r="F90" s="19"/>
      <c r="G90" s="24"/>
      <c r="H90" s="15">
        <v>45</v>
      </c>
      <c r="I90" s="15">
        <f t="shared" si="11"/>
      </c>
      <c r="J90" s="121">
        <f t="shared" si="12"/>
      </c>
      <c r="K90" s="15">
        <f t="shared" si="13"/>
      </c>
    </row>
    <row r="91" spans="1:11" s="30" customFormat="1" ht="12.75" customHeight="1">
      <c r="A91" s="163" t="s">
        <v>389</v>
      </c>
      <c r="B91" s="164"/>
      <c r="C91" s="164"/>
      <c r="D91" s="164"/>
      <c r="E91" s="164"/>
      <c r="F91" s="164"/>
      <c r="G91" s="164"/>
      <c r="H91" s="165"/>
      <c r="I91" s="45">
        <f>SUM(I54:I90)</f>
        <v>0</v>
      </c>
      <c r="J91" s="45">
        <f>SUM(J54:J90)</f>
        <v>0</v>
      </c>
      <c r="K91" s="45">
        <f>SUM(K54:K90)</f>
        <v>0</v>
      </c>
    </row>
    <row r="92" spans="1:11" ht="12.75" customHeight="1">
      <c r="A92" s="171" t="s">
        <v>148</v>
      </c>
      <c r="B92" s="170" t="s">
        <v>149</v>
      </c>
      <c r="C92" s="31" t="s">
        <v>150</v>
      </c>
      <c r="D92" s="32" t="s">
        <v>151</v>
      </c>
      <c r="E92" s="75" t="s">
        <v>411</v>
      </c>
      <c r="F92" s="19"/>
      <c r="G92" s="24"/>
      <c r="H92" s="15">
        <v>100</v>
      </c>
      <c r="I92" s="15">
        <f t="shared" si="11"/>
      </c>
      <c r="J92" s="121">
        <f aca="true" t="shared" si="14" ref="J92:J116">IF(F92&lt;&gt;0,I92*$I$4,"")</f>
      </c>
      <c r="K92" s="15">
        <f t="shared" si="13"/>
      </c>
    </row>
    <row r="93" spans="1:11" ht="12.75">
      <c r="A93" s="171"/>
      <c r="B93" s="170"/>
      <c r="C93" s="31" t="s">
        <v>354</v>
      </c>
      <c r="D93" s="32" t="s">
        <v>355</v>
      </c>
      <c r="E93" s="75" t="s">
        <v>411</v>
      </c>
      <c r="F93" s="19"/>
      <c r="G93" s="24"/>
      <c r="H93" s="15">
        <v>115</v>
      </c>
      <c r="I93" s="15">
        <f t="shared" si="11"/>
      </c>
      <c r="J93" s="121">
        <f t="shared" si="14"/>
      </c>
      <c r="K93" s="15">
        <f t="shared" si="13"/>
      </c>
    </row>
    <row r="94" spans="1:11" ht="12.75">
      <c r="A94" s="171"/>
      <c r="B94" s="170"/>
      <c r="C94" s="31" t="s">
        <v>152</v>
      </c>
      <c r="D94" s="32" t="s">
        <v>153</v>
      </c>
      <c r="E94" s="75" t="s">
        <v>411</v>
      </c>
      <c r="F94" s="19"/>
      <c r="G94" s="24"/>
      <c r="H94" s="15">
        <v>170</v>
      </c>
      <c r="I94" s="15">
        <f t="shared" si="11"/>
      </c>
      <c r="J94" s="121">
        <f t="shared" si="14"/>
      </c>
      <c r="K94" s="15">
        <f t="shared" si="13"/>
      </c>
    </row>
    <row r="95" spans="1:11" ht="21">
      <c r="A95" s="171"/>
      <c r="B95" s="170"/>
      <c r="C95" s="31" t="s">
        <v>154</v>
      </c>
      <c r="D95" s="29" t="s">
        <v>155</v>
      </c>
      <c r="E95" s="75" t="s">
        <v>411</v>
      </c>
      <c r="F95" s="19"/>
      <c r="G95" s="24"/>
      <c r="H95" s="15">
        <v>270</v>
      </c>
      <c r="I95" s="15">
        <f t="shared" si="11"/>
      </c>
      <c r="J95" s="121">
        <f t="shared" si="14"/>
      </c>
      <c r="K95" s="15">
        <f t="shared" si="13"/>
      </c>
    </row>
    <row r="96" spans="1:11" ht="21">
      <c r="A96" s="171"/>
      <c r="B96" s="170"/>
      <c r="C96" s="31" t="s">
        <v>156</v>
      </c>
      <c r="D96" s="29" t="s">
        <v>157</v>
      </c>
      <c r="E96" s="75" t="s">
        <v>411</v>
      </c>
      <c r="F96" s="19"/>
      <c r="G96" s="24"/>
      <c r="H96" s="15">
        <v>320</v>
      </c>
      <c r="I96" s="15">
        <f t="shared" si="11"/>
      </c>
      <c r="J96" s="121">
        <f t="shared" si="14"/>
      </c>
      <c r="K96" s="15">
        <f t="shared" si="13"/>
      </c>
    </row>
    <row r="97" spans="1:11" ht="21">
      <c r="A97" s="171"/>
      <c r="B97" s="170"/>
      <c r="C97" s="31" t="s">
        <v>158</v>
      </c>
      <c r="D97" s="29" t="s">
        <v>159</v>
      </c>
      <c r="E97" s="75" t="s">
        <v>411</v>
      </c>
      <c r="F97" s="19"/>
      <c r="G97" s="24"/>
      <c r="H97" s="15">
        <v>300</v>
      </c>
      <c r="I97" s="15">
        <f t="shared" si="11"/>
      </c>
      <c r="J97" s="121">
        <f t="shared" si="14"/>
      </c>
      <c r="K97" s="15">
        <f t="shared" si="13"/>
      </c>
    </row>
    <row r="98" spans="1:11" ht="20.25" customHeight="1">
      <c r="A98" s="171"/>
      <c r="B98" s="170"/>
      <c r="C98" s="31" t="s">
        <v>160</v>
      </c>
      <c r="D98" s="32" t="s">
        <v>161</v>
      </c>
      <c r="E98" s="75" t="s">
        <v>411</v>
      </c>
      <c r="F98" s="19"/>
      <c r="G98" s="24"/>
      <c r="H98" s="15">
        <v>190</v>
      </c>
      <c r="I98" s="15">
        <f t="shared" si="11"/>
      </c>
      <c r="J98" s="121">
        <f t="shared" si="14"/>
      </c>
      <c r="K98" s="15">
        <f t="shared" si="13"/>
      </c>
    </row>
    <row r="99" spans="1:11" ht="16.5" customHeight="1">
      <c r="A99" s="171"/>
      <c r="B99" s="170"/>
      <c r="C99" s="31" t="s">
        <v>162</v>
      </c>
      <c r="D99" s="32" t="s">
        <v>356</v>
      </c>
      <c r="E99" s="75" t="s">
        <v>411</v>
      </c>
      <c r="F99" s="19"/>
      <c r="G99" s="24"/>
      <c r="H99" s="15">
        <v>350</v>
      </c>
      <c r="I99" s="15">
        <f t="shared" si="11"/>
      </c>
      <c r="J99" s="121">
        <f t="shared" si="14"/>
      </c>
      <c r="K99" s="15">
        <f t="shared" si="13"/>
      </c>
    </row>
    <row r="100" spans="1:11" ht="12.75">
      <c r="A100" s="171"/>
      <c r="B100" s="170"/>
      <c r="C100" s="31" t="s">
        <v>163</v>
      </c>
      <c r="D100" s="32" t="s">
        <v>164</v>
      </c>
      <c r="E100" s="75" t="s">
        <v>411</v>
      </c>
      <c r="F100" s="19"/>
      <c r="G100" s="24"/>
      <c r="H100" s="15">
        <v>150</v>
      </c>
      <c r="I100" s="15">
        <f t="shared" si="11"/>
      </c>
      <c r="J100" s="121">
        <f t="shared" si="14"/>
      </c>
      <c r="K100" s="15">
        <f t="shared" si="13"/>
      </c>
    </row>
    <row r="101" spans="1:11" ht="12.75">
      <c r="A101" s="171"/>
      <c r="B101" s="170"/>
      <c r="C101" s="31" t="s">
        <v>165</v>
      </c>
      <c r="D101" s="32" t="s">
        <v>357</v>
      </c>
      <c r="E101" s="75" t="s">
        <v>411</v>
      </c>
      <c r="F101" s="19"/>
      <c r="G101" s="24"/>
      <c r="H101" s="15">
        <v>300</v>
      </c>
      <c r="I101" s="15">
        <f t="shared" si="11"/>
      </c>
      <c r="J101" s="121">
        <f t="shared" si="14"/>
      </c>
      <c r="K101" s="15">
        <f t="shared" si="13"/>
      </c>
    </row>
    <row r="102" spans="1:11" ht="12.75">
      <c r="A102" s="171"/>
      <c r="B102" s="170"/>
      <c r="C102" s="31" t="s">
        <v>166</v>
      </c>
      <c r="D102" s="32" t="s">
        <v>167</v>
      </c>
      <c r="E102" s="75" t="s">
        <v>411</v>
      </c>
      <c r="F102" s="19"/>
      <c r="G102" s="24"/>
      <c r="H102" s="15">
        <v>100</v>
      </c>
      <c r="I102" s="15">
        <f t="shared" si="11"/>
      </c>
      <c r="J102" s="121">
        <f t="shared" si="14"/>
      </c>
      <c r="K102" s="15">
        <f t="shared" si="13"/>
      </c>
    </row>
    <row r="103" spans="1:11" ht="12.75">
      <c r="A103" s="171"/>
      <c r="B103" s="170"/>
      <c r="C103" s="31" t="s">
        <v>168</v>
      </c>
      <c r="D103" s="32" t="s">
        <v>169</v>
      </c>
      <c r="E103" s="75" t="s">
        <v>411</v>
      </c>
      <c r="F103" s="19"/>
      <c r="G103" s="24"/>
      <c r="H103" s="15">
        <v>150</v>
      </c>
      <c r="I103" s="15">
        <f t="shared" si="11"/>
      </c>
      <c r="J103" s="121">
        <f t="shared" si="14"/>
      </c>
      <c r="K103" s="15">
        <f t="shared" si="13"/>
      </c>
    </row>
    <row r="104" spans="1:11" ht="12.75">
      <c r="A104" s="171"/>
      <c r="B104" s="170"/>
      <c r="C104" s="31" t="s">
        <v>170</v>
      </c>
      <c r="D104" s="32" t="s">
        <v>171</v>
      </c>
      <c r="E104" s="75" t="s">
        <v>411</v>
      </c>
      <c r="F104" s="19"/>
      <c r="G104" s="24"/>
      <c r="H104" s="15">
        <v>300</v>
      </c>
      <c r="I104" s="15">
        <f t="shared" si="11"/>
      </c>
      <c r="J104" s="121">
        <f t="shared" si="14"/>
      </c>
      <c r="K104" s="15">
        <f t="shared" si="13"/>
      </c>
    </row>
    <row r="105" spans="1:11" ht="21">
      <c r="A105" s="171"/>
      <c r="B105" s="170"/>
      <c r="C105" s="31" t="s">
        <v>172</v>
      </c>
      <c r="D105" s="29" t="s">
        <v>173</v>
      </c>
      <c r="E105" s="75" t="s">
        <v>411</v>
      </c>
      <c r="F105" s="19"/>
      <c r="G105" s="24"/>
      <c r="H105" s="15">
        <v>350</v>
      </c>
      <c r="I105" s="15">
        <f t="shared" si="11"/>
      </c>
      <c r="J105" s="121">
        <f t="shared" si="14"/>
      </c>
      <c r="K105" s="15">
        <f t="shared" si="13"/>
      </c>
    </row>
    <row r="106" spans="1:11" ht="12.75">
      <c r="A106" s="171"/>
      <c r="B106" s="170"/>
      <c r="C106" s="31" t="s">
        <v>174</v>
      </c>
      <c r="D106" s="32" t="s">
        <v>175</v>
      </c>
      <c r="E106" s="75" t="s">
        <v>411</v>
      </c>
      <c r="F106" s="19"/>
      <c r="G106" s="24"/>
      <c r="H106" s="15">
        <v>500</v>
      </c>
      <c r="I106" s="15">
        <f t="shared" si="11"/>
      </c>
      <c r="J106" s="121">
        <f t="shared" si="14"/>
      </c>
      <c r="K106" s="15">
        <f t="shared" si="13"/>
      </c>
    </row>
    <row r="107" spans="1:11" ht="21">
      <c r="A107" s="171"/>
      <c r="B107" s="170"/>
      <c r="C107" s="31" t="s">
        <v>176</v>
      </c>
      <c r="D107" s="29" t="s">
        <v>177</v>
      </c>
      <c r="E107" s="78" t="s">
        <v>412</v>
      </c>
      <c r="F107" s="19"/>
      <c r="G107" s="24"/>
      <c r="H107" s="15">
        <v>100</v>
      </c>
      <c r="I107" s="15">
        <f t="shared" si="11"/>
      </c>
      <c r="J107" s="121">
        <f t="shared" si="14"/>
      </c>
      <c r="K107" s="15">
        <f t="shared" si="13"/>
      </c>
    </row>
    <row r="108" spans="1:11" ht="21">
      <c r="A108" s="171"/>
      <c r="B108" s="170"/>
      <c r="C108" s="31" t="s">
        <v>178</v>
      </c>
      <c r="D108" s="29" t="s">
        <v>179</v>
      </c>
      <c r="E108" s="78" t="s">
        <v>412</v>
      </c>
      <c r="F108" s="19"/>
      <c r="G108" s="24"/>
      <c r="H108" s="15">
        <v>1500</v>
      </c>
      <c r="I108" s="15">
        <f t="shared" si="11"/>
      </c>
      <c r="J108" s="121">
        <f t="shared" si="14"/>
      </c>
      <c r="K108" s="15">
        <f t="shared" si="13"/>
      </c>
    </row>
    <row r="109" spans="1:11" ht="12.75">
      <c r="A109" s="171"/>
      <c r="B109" s="170" t="s">
        <v>180</v>
      </c>
      <c r="C109" s="25" t="s">
        <v>181</v>
      </c>
      <c r="D109" s="26" t="s">
        <v>182</v>
      </c>
      <c r="E109" s="78" t="s">
        <v>413</v>
      </c>
      <c r="F109" s="19"/>
      <c r="G109" s="24"/>
      <c r="H109" s="15">
        <v>200</v>
      </c>
      <c r="I109" s="15">
        <f aca="true" t="shared" si="15" ref="I109:I116">IF(F109=0,"",G109*F109)</f>
      </c>
      <c r="J109" s="121">
        <f t="shared" si="14"/>
      </c>
      <c r="K109" s="15">
        <f aca="true" t="shared" si="16" ref="K109:K116">IF(F109&lt;&gt;"",I109+J109,"")</f>
      </c>
    </row>
    <row r="110" spans="1:11" ht="12.75">
      <c r="A110" s="171"/>
      <c r="B110" s="170"/>
      <c r="C110" s="25" t="s">
        <v>183</v>
      </c>
      <c r="D110" s="26" t="s">
        <v>184</v>
      </c>
      <c r="E110" s="78" t="s">
        <v>413</v>
      </c>
      <c r="F110" s="19"/>
      <c r="G110" s="24"/>
      <c r="H110" s="15">
        <v>250</v>
      </c>
      <c r="I110" s="15">
        <f t="shared" si="15"/>
      </c>
      <c r="J110" s="121">
        <f t="shared" si="14"/>
      </c>
      <c r="K110" s="15">
        <f t="shared" si="16"/>
      </c>
    </row>
    <row r="111" spans="1:11" ht="12.75">
      <c r="A111" s="171"/>
      <c r="B111" s="170"/>
      <c r="C111" s="25" t="s">
        <v>185</v>
      </c>
      <c r="D111" s="26" t="s">
        <v>186</v>
      </c>
      <c r="E111" s="78" t="s">
        <v>79</v>
      </c>
      <c r="F111" s="19"/>
      <c r="G111" s="24"/>
      <c r="H111" s="15">
        <v>280</v>
      </c>
      <c r="I111" s="15">
        <f t="shared" si="15"/>
      </c>
      <c r="J111" s="121">
        <f t="shared" si="14"/>
      </c>
      <c r="K111" s="15">
        <f t="shared" si="16"/>
      </c>
    </row>
    <row r="112" spans="1:11" ht="12.75">
      <c r="A112" s="171"/>
      <c r="B112" s="170"/>
      <c r="C112" s="25" t="s">
        <v>187</v>
      </c>
      <c r="D112" s="26" t="s">
        <v>188</v>
      </c>
      <c r="E112" s="78" t="s">
        <v>79</v>
      </c>
      <c r="F112" s="19"/>
      <c r="G112" s="24"/>
      <c r="H112" s="15">
        <v>350</v>
      </c>
      <c r="I112" s="15">
        <f t="shared" si="15"/>
      </c>
      <c r="J112" s="121">
        <f t="shared" si="14"/>
      </c>
      <c r="K112" s="15">
        <f t="shared" si="16"/>
      </c>
    </row>
    <row r="113" spans="1:11" ht="12.75">
      <c r="A113" s="171"/>
      <c r="B113" s="166" t="s">
        <v>189</v>
      </c>
      <c r="C113" s="19" t="s">
        <v>190</v>
      </c>
      <c r="D113" s="26" t="s">
        <v>191</v>
      </c>
      <c r="E113" s="75" t="s">
        <v>411</v>
      </c>
      <c r="F113" s="19"/>
      <c r="G113" s="24"/>
      <c r="H113" s="15">
        <v>30</v>
      </c>
      <c r="I113" s="15">
        <f t="shared" si="15"/>
      </c>
      <c r="J113" s="121">
        <f t="shared" si="14"/>
      </c>
      <c r="K113" s="15">
        <f t="shared" si="16"/>
      </c>
    </row>
    <row r="114" spans="1:11" ht="12.75">
      <c r="A114" s="171"/>
      <c r="B114" s="166"/>
      <c r="C114" s="19" t="s">
        <v>192</v>
      </c>
      <c r="D114" s="26" t="s">
        <v>193</v>
      </c>
      <c r="E114" s="75" t="s">
        <v>411</v>
      </c>
      <c r="F114" s="19"/>
      <c r="G114" s="24"/>
      <c r="H114" s="15">
        <v>15</v>
      </c>
      <c r="I114" s="15">
        <f t="shared" si="15"/>
      </c>
      <c r="J114" s="121">
        <f t="shared" si="14"/>
      </c>
      <c r="K114" s="15">
        <f t="shared" si="16"/>
      </c>
    </row>
    <row r="115" spans="1:11" ht="21" customHeight="1">
      <c r="A115" s="171"/>
      <c r="B115" s="166"/>
      <c r="C115" s="19" t="s">
        <v>194</v>
      </c>
      <c r="D115" s="26" t="s">
        <v>195</v>
      </c>
      <c r="E115" s="75" t="s">
        <v>411</v>
      </c>
      <c r="F115" s="19"/>
      <c r="G115" s="24"/>
      <c r="H115" s="15">
        <v>10</v>
      </c>
      <c r="I115" s="15">
        <f t="shared" si="15"/>
      </c>
      <c r="J115" s="121">
        <f t="shared" si="14"/>
      </c>
      <c r="K115" s="15">
        <f t="shared" si="16"/>
      </c>
    </row>
    <row r="116" spans="1:11" ht="12.75">
      <c r="A116" s="171"/>
      <c r="B116" s="166"/>
      <c r="C116" s="19" t="s">
        <v>196</v>
      </c>
      <c r="D116" s="26" t="s">
        <v>197</v>
      </c>
      <c r="E116" s="75" t="s">
        <v>411</v>
      </c>
      <c r="F116" s="19"/>
      <c r="G116" s="24"/>
      <c r="H116" s="15">
        <v>8</v>
      </c>
      <c r="I116" s="15">
        <f t="shared" si="15"/>
      </c>
      <c r="J116" s="121">
        <f t="shared" si="14"/>
      </c>
      <c r="K116" s="15">
        <f t="shared" si="16"/>
      </c>
    </row>
    <row r="117" spans="1:11" s="30" customFormat="1" ht="12.75" customHeight="1">
      <c r="A117" s="163" t="s">
        <v>385</v>
      </c>
      <c r="B117" s="164"/>
      <c r="C117" s="164"/>
      <c r="D117" s="164"/>
      <c r="E117" s="164"/>
      <c r="F117" s="164"/>
      <c r="G117" s="164"/>
      <c r="H117" s="165"/>
      <c r="I117" s="45">
        <f>SUM(I92:I116)</f>
        <v>0</v>
      </c>
      <c r="J117" s="45">
        <f>SUM(J92:J116)</f>
        <v>0</v>
      </c>
      <c r="K117" s="45">
        <f>SUM(K92:K116)</f>
        <v>0</v>
      </c>
    </row>
    <row r="118" spans="1:11" ht="23.25" customHeight="1">
      <c r="A118" s="171" t="s">
        <v>198</v>
      </c>
      <c r="B118" s="166" t="s">
        <v>199</v>
      </c>
      <c r="C118" s="31" t="s">
        <v>200</v>
      </c>
      <c r="D118" s="29" t="s">
        <v>201</v>
      </c>
      <c r="E118" s="76" t="s">
        <v>79</v>
      </c>
      <c r="F118" s="19"/>
      <c r="G118" s="24"/>
      <c r="H118" s="15">
        <v>60</v>
      </c>
      <c r="I118" s="15">
        <f aca="true" t="shared" si="17" ref="I118:I148">IF(F118=0,"",G118*F118)</f>
      </c>
      <c r="J118" s="121">
        <f aca="true" t="shared" si="18" ref="J118:J148">IF(F118&lt;&gt;0,I118*$I$4,"")</f>
      </c>
      <c r="K118" s="15">
        <f aca="true" t="shared" si="19" ref="K118:K148">IF(F118&lt;&gt;"",I118+J118,"")</f>
      </c>
    </row>
    <row r="119" spans="1:11" ht="23.25" customHeight="1">
      <c r="A119" s="171"/>
      <c r="B119" s="166"/>
      <c r="C119" s="31" t="s">
        <v>202</v>
      </c>
      <c r="D119" s="32" t="s">
        <v>203</v>
      </c>
      <c r="E119" s="76" t="s">
        <v>79</v>
      </c>
      <c r="F119" s="19"/>
      <c r="G119" s="24"/>
      <c r="H119" s="15">
        <v>110</v>
      </c>
      <c r="I119" s="15">
        <f t="shared" si="17"/>
      </c>
      <c r="J119" s="121">
        <f t="shared" si="18"/>
      </c>
      <c r="K119" s="15">
        <f t="shared" si="19"/>
      </c>
    </row>
    <row r="120" spans="1:11" ht="23.25" customHeight="1">
      <c r="A120" s="171"/>
      <c r="B120" s="166"/>
      <c r="C120" s="31" t="s">
        <v>358</v>
      </c>
      <c r="D120" s="32" t="s">
        <v>359</v>
      </c>
      <c r="E120" s="76" t="s">
        <v>79</v>
      </c>
      <c r="F120" s="19"/>
      <c r="G120" s="24"/>
      <c r="H120" s="15">
        <v>70</v>
      </c>
      <c r="I120" s="15">
        <f t="shared" si="17"/>
      </c>
      <c r="J120" s="121">
        <f t="shared" si="18"/>
      </c>
      <c r="K120" s="15">
        <f t="shared" si="19"/>
      </c>
    </row>
    <row r="121" spans="1:11" ht="25.5" customHeight="1">
      <c r="A121" s="171"/>
      <c r="B121" s="166" t="s">
        <v>204</v>
      </c>
      <c r="C121" s="25" t="s">
        <v>205</v>
      </c>
      <c r="D121" s="26" t="s">
        <v>206</v>
      </c>
      <c r="E121" s="78" t="s">
        <v>128</v>
      </c>
      <c r="F121" s="19"/>
      <c r="G121" s="24"/>
      <c r="H121" s="15">
        <v>105</v>
      </c>
      <c r="I121" s="15">
        <f t="shared" si="17"/>
      </c>
      <c r="J121" s="121">
        <f t="shared" si="18"/>
      </c>
      <c r="K121" s="15">
        <f t="shared" si="19"/>
      </c>
    </row>
    <row r="122" spans="1:11" ht="25.5" customHeight="1">
      <c r="A122" s="171"/>
      <c r="B122" s="166"/>
      <c r="C122" s="25" t="s">
        <v>207</v>
      </c>
      <c r="D122" s="26" t="s">
        <v>208</v>
      </c>
      <c r="E122" s="78" t="s">
        <v>128</v>
      </c>
      <c r="F122" s="19"/>
      <c r="G122" s="24"/>
      <c r="H122" s="15">
        <v>48</v>
      </c>
      <c r="I122" s="15">
        <f t="shared" si="17"/>
      </c>
      <c r="J122" s="121">
        <f t="shared" si="18"/>
      </c>
      <c r="K122" s="15">
        <f t="shared" si="19"/>
      </c>
    </row>
    <row r="123" spans="1:11" ht="23.25" customHeight="1">
      <c r="A123" s="171"/>
      <c r="B123" s="166" t="s">
        <v>209</v>
      </c>
      <c r="C123" s="25" t="s">
        <v>210</v>
      </c>
      <c r="D123" s="26" t="s">
        <v>211</v>
      </c>
      <c r="E123" s="78" t="s">
        <v>411</v>
      </c>
      <c r="F123" s="19"/>
      <c r="G123" s="24"/>
      <c r="H123" s="15">
        <v>25</v>
      </c>
      <c r="I123" s="15">
        <f t="shared" si="17"/>
      </c>
      <c r="J123" s="121">
        <f t="shared" si="18"/>
      </c>
      <c r="K123" s="15">
        <f t="shared" si="19"/>
      </c>
    </row>
    <row r="124" spans="1:11" ht="23.25" customHeight="1">
      <c r="A124" s="171"/>
      <c r="B124" s="166"/>
      <c r="C124" s="25" t="s">
        <v>212</v>
      </c>
      <c r="D124" s="26" t="s">
        <v>213</v>
      </c>
      <c r="E124" s="78" t="s">
        <v>411</v>
      </c>
      <c r="F124" s="19"/>
      <c r="G124" s="24"/>
      <c r="H124" s="15">
        <v>30</v>
      </c>
      <c r="I124" s="15">
        <f t="shared" si="17"/>
      </c>
      <c r="J124" s="121">
        <f t="shared" si="18"/>
      </c>
      <c r="K124" s="15">
        <f t="shared" si="19"/>
      </c>
    </row>
    <row r="125" spans="1:11" ht="23.25" customHeight="1">
      <c r="A125" s="171"/>
      <c r="B125" s="166"/>
      <c r="C125" s="25" t="s">
        <v>214</v>
      </c>
      <c r="D125" s="26" t="s">
        <v>215</v>
      </c>
      <c r="E125" s="78" t="s">
        <v>411</v>
      </c>
      <c r="F125" s="19"/>
      <c r="G125" s="24"/>
      <c r="H125" s="15">
        <v>35</v>
      </c>
      <c r="I125" s="15">
        <f t="shared" si="17"/>
      </c>
      <c r="J125" s="121">
        <f t="shared" si="18"/>
      </c>
      <c r="K125" s="15">
        <f t="shared" si="19"/>
      </c>
    </row>
    <row r="126" spans="1:11" ht="21">
      <c r="A126" s="171"/>
      <c r="B126" s="166" t="s">
        <v>216</v>
      </c>
      <c r="C126" s="31" t="s">
        <v>217</v>
      </c>
      <c r="D126" s="29" t="s">
        <v>218</v>
      </c>
      <c r="E126" s="76" t="s">
        <v>411</v>
      </c>
      <c r="F126" s="19"/>
      <c r="G126" s="24"/>
      <c r="H126" s="15">
        <v>80</v>
      </c>
      <c r="I126" s="15">
        <f t="shared" si="17"/>
      </c>
      <c r="J126" s="121">
        <f t="shared" si="18"/>
      </c>
      <c r="K126" s="15">
        <f t="shared" si="19"/>
      </c>
    </row>
    <row r="127" spans="1:11" ht="12.75">
      <c r="A127" s="171"/>
      <c r="B127" s="166"/>
      <c r="C127" s="31" t="s">
        <v>219</v>
      </c>
      <c r="D127" s="29" t="s">
        <v>220</v>
      </c>
      <c r="E127" s="76" t="s">
        <v>411</v>
      </c>
      <c r="F127" s="19"/>
      <c r="G127" s="24"/>
      <c r="H127" s="15">
        <v>100</v>
      </c>
      <c r="I127" s="15">
        <f t="shared" si="17"/>
      </c>
      <c r="J127" s="121">
        <f t="shared" si="18"/>
      </c>
      <c r="K127" s="15">
        <f t="shared" si="19"/>
      </c>
    </row>
    <row r="128" spans="1:11" ht="12.75">
      <c r="A128" s="171"/>
      <c r="B128" s="166"/>
      <c r="C128" s="31" t="s">
        <v>360</v>
      </c>
      <c r="D128" s="29" t="s">
        <v>361</v>
      </c>
      <c r="E128" s="76" t="s">
        <v>411</v>
      </c>
      <c r="F128" s="19"/>
      <c r="G128" s="24"/>
      <c r="H128" s="15">
        <v>30</v>
      </c>
      <c r="I128" s="15">
        <f t="shared" si="17"/>
      </c>
      <c r="J128" s="121">
        <f t="shared" si="18"/>
      </c>
      <c r="K128" s="15">
        <f t="shared" si="19"/>
      </c>
    </row>
    <row r="129" spans="1:11" ht="21">
      <c r="A129" s="171"/>
      <c r="B129" s="166"/>
      <c r="C129" s="31" t="s">
        <v>362</v>
      </c>
      <c r="D129" s="29" t="s">
        <v>363</v>
      </c>
      <c r="E129" s="76" t="s">
        <v>79</v>
      </c>
      <c r="F129" s="19"/>
      <c r="G129" s="24"/>
      <c r="H129" s="15">
        <v>15</v>
      </c>
      <c r="I129" s="15">
        <f t="shared" si="17"/>
      </c>
      <c r="J129" s="121">
        <f t="shared" si="18"/>
      </c>
      <c r="K129" s="15">
        <f t="shared" si="19"/>
      </c>
    </row>
    <row r="130" spans="1:11" ht="12.75">
      <c r="A130" s="171"/>
      <c r="B130" s="170" t="s">
        <v>221</v>
      </c>
      <c r="C130" s="19" t="s">
        <v>222</v>
      </c>
      <c r="D130" s="26" t="s">
        <v>223</v>
      </c>
      <c r="E130" s="75" t="s">
        <v>79</v>
      </c>
      <c r="F130" s="19"/>
      <c r="G130" s="24"/>
      <c r="H130" s="15">
        <v>40</v>
      </c>
      <c r="I130" s="15">
        <f t="shared" si="17"/>
      </c>
      <c r="J130" s="121">
        <f t="shared" si="18"/>
      </c>
      <c r="K130" s="15">
        <f t="shared" si="19"/>
      </c>
    </row>
    <row r="131" spans="1:11" ht="12.75">
      <c r="A131" s="171"/>
      <c r="B131" s="170"/>
      <c r="C131" s="19" t="s">
        <v>224</v>
      </c>
      <c r="D131" s="26" t="s">
        <v>225</v>
      </c>
      <c r="E131" s="75" t="s">
        <v>79</v>
      </c>
      <c r="F131" s="19"/>
      <c r="G131" s="24"/>
      <c r="H131" s="15">
        <v>40</v>
      </c>
      <c r="I131" s="15">
        <f t="shared" si="17"/>
      </c>
      <c r="J131" s="121">
        <f t="shared" si="18"/>
      </c>
      <c r="K131" s="15">
        <f t="shared" si="19"/>
      </c>
    </row>
    <row r="132" spans="1:11" ht="12.75">
      <c r="A132" s="171"/>
      <c r="B132" s="170"/>
      <c r="C132" s="19" t="s">
        <v>226</v>
      </c>
      <c r="D132" s="26" t="s">
        <v>227</v>
      </c>
      <c r="E132" s="75" t="s">
        <v>79</v>
      </c>
      <c r="F132" s="19"/>
      <c r="G132" s="24"/>
      <c r="H132" s="15">
        <v>60</v>
      </c>
      <c r="I132" s="15">
        <f t="shared" si="17"/>
      </c>
      <c r="J132" s="121">
        <f t="shared" si="18"/>
      </c>
      <c r="K132" s="15">
        <f t="shared" si="19"/>
      </c>
    </row>
    <row r="133" spans="1:11" ht="12.75">
      <c r="A133" s="171"/>
      <c r="B133" s="170"/>
      <c r="C133" s="19" t="s">
        <v>228</v>
      </c>
      <c r="D133" s="26" t="s">
        <v>229</v>
      </c>
      <c r="E133" s="75" t="s">
        <v>79</v>
      </c>
      <c r="F133" s="19"/>
      <c r="G133" s="24"/>
      <c r="H133" s="15">
        <v>100</v>
      </c>
      <c r="I133" s="15">
        <f t="shared" si="17"/>
      </c>
      <c r="J133" s="121">
        <f t="shared" si="18"/>
      </c>
      <c r="K133" s="15">
        <f t="shared" si="19"/>
      </c>
    </row>
    <row r="134" spans="1:11" ht="12.75">
      <c r="A134" s="171"/>
      <c r="B134" s="170"/>
      <c r="C134" s="19" t="s">
        <v>230</v>
      </c>
      <c r="D134" s="26" t="s">
        <v>231</v>
      </c>
      <c r="E134" s="75" t="s">
        <v>79</v>
      </c>
      <c r="F134" s="19"/>
      <c r="G134" s="24"/>
      <c r="H134" s="15">
        <v>70</v>
      </c>
      <c r="I134" s="15">
        <f t="shared" si="17"/>
      </c>
      <c r="J134" s="121">
        <f t="shared" si="18"/>
      </c>
      <c r="K134" s="15">
        <f t="shared" si="19"/>
      </c>
    </row>
    <row r="135" spans="1:11" ht="12.75">
      <c r="A135" s="171"/>
      <c r="B135" s="170" t="s">
        <v>232</v>
      </c>
      <c r="C135" s="31" t="s">
        <v>233</v>
      </c>
      <c r="D135" s="32" t="s">
        <v>234</v>
      </c>
      <c r="E135" s="76" t="s">
        <v>411</v>
      </c>
      <c r="F135" s="19"/>
      <c r="G135" s="24"/>
      <c r="H135" s="15">
        <v>4</v>
      </c>
      <c r="I135" s="15">
        <f t="shared" si="17"/>
      </c>
      <c r="J135" s="121">
        <f t="shared" si="18"/>
      </c>
      <c r="K135" s="15">
        <f t="shared" si="19"/>
      </c>
    </row>
    <row r="136" spans="1:11" ht="12.75">
      <c r="A136" s="171"/>
      <c r="B136" s="170"/>
      <c r="C136" s="31" t="s">
        <v>235</v>
      </c>
      <c r="D136" s="32" t="s">
        <v>236</v>
      </c>
      <c r="E136" s="76" t="s">
        <v>411</v>
      </c>
      <c r="F136" s="19"/>
      <c r="G136" s="24"/>
      <c r="H136" s="15">
        <v>9</v>
      </c>
      <c r="I136" s="15">
        <f t="shared" si="17"/>
      </c>
      <c r="J136" s="121">
        <f t="shared" si="18"/>
      </c>
      <c r="K136" s="15">
        <f t="shared" si="19"/>
      </c>
    </row>
    <row r="137" spans="1:11" ht="12.75">
      <c r="A137" s="171"/>
      <c r="B137" s="170"/>
      <c r="C137" s="31" t="s">
        <v>237</v>
      </c>
      <c r="D137" s="32" t="s">
        <v>238</v>
      </c>
      <c r="E137" s="76" t="s">
        <v>411</v>
      </c>
      <c r="F137" s="19"/>
      <c r="G137" s="24"/>
      <c r="H137" s="15">
        <v>14</v>
      </c>
      <c r="I137" s="15">
        <f t="shared" si="17"/>
      </c>
      <c r="J137" s="121">
        <f t="shared" si="18"/>
      </c>
      <c r="K137" s="15">
        <f t="shared" si="19"/>
      </c>
    </row>
    <row r="138" spans="1:11" ht="12.75">
      <c r="A138" s="171"/>
      <c r="B138" s="170"/>
      <c r="C138" s="31" t="s">
        <v>239</v>
      </c>
      <c r="D138" s="32" t="s">
        <v>240</v>
      </c>
      <c r="E138" s="76" t="s">
        <v>411</v>
      </c>
      <c r="F138" s="19"/>
      <c r="G138" s="24"/>
      <c r="H138" s="15">
        <v>9</v>
      </c>
      <c r="I138" s="15">
        <f t="shared" si="17"/>
      </c>
      <c r="J138" s="121">
        <f t="shared" si="18"/>
      </c>
      <c r="K138" s="15">
        <f t="shared" si="19"/>
      </c>
    </row>
    <row r="139" spans="1:11" ht="12.75">
      <c r="A139" s="171"/>
      <c r="B139" s="170"/>
      <c r="C139" s="31" t="s">
        <v>241</v>
      </c>
      <c r="D139" s="32" t="s">
        <v>242</v>
      </c>
      <c r="E139" s="76" t="s">
        <v>411</v>
      </c>
      <c r="F139" s="19"/>
      <c r="G139" s="24"/>
      <c r="H139" s="15">
        <v>16</v>
      </c>
      <c r="I139" s="15">
        <f t="shared" si="17"/>
      </c>
      <c r="J139" s="121">
        <f t="shared" si="18"/>
      </c>
      <c r="K139" s="15">
        <f t="shared" si="19"/>
      </c>
    </row>
    <row r="140" spans="1:11" ht="12.75">
      <c r="A140" s="171"/>
      <c r="B140" s="170"/>
      <c r="C140" s="31" t="s">
        <v>243</v>
      </c>
      <c r="D140" s="32" t="s">
        <v>244</v>
      </c>
      <c r="E140" s="76" t="s">
        <v>411</v>
      </c>
      <c r="F140" s="19"/>
      <c r="G140" s="24"/>
      <c r="H140" s="15">
        <v>20</v>
      </c>
      <c r="I140" s="15">
        <f t="shared" si="17"/>
      </c>
      <c r="J140" s="121">
        <f t="shared" si="18"/>
      </c>
      <c r="K140" s="15">
        <f t="shared" si="19"/>
      </c>
    </row>
    <row r="141" spans="1:11" ht="12.75">
      <c r="A141" s="171"/>
      <c r="B141" s="170"/>
      <c r="C141" s="31" t="s">
        <v>364</v>
      </c>
      <c r="D141" s="32" t="s">
        <v>365</v>
      </c>
      <c r="E141" s="76" t="s">
        <v>411</v>
      </c>
      <c r="F141" s="19"/>
      <c r="G141" s="24"/>
      <c r="H141" s="15">
        <v>11</v>
      </c>
      <c r="I141" s="15">
        <f t="shared" si="17"/>
      </c>
      <c r="J141" s="121">
        <f t="shared" si="18"/>
      </c>
      <c r="K141" s="15">
        <f t="shared" si="19"/>
      </c>
    </row>
    <row r="142" spans="1:11" ht="12.75">
      <c r="A142" s="171"/>
      <c r="B142" s="170"/>
      <c r="C142" s="31" t="s">
        <v>366</v>
      </c>
      <c r="D142" s="32" t="s">
        <v>367</v>
      </c>
      <c r="E142" s="76" t="s">
        <v>411</v>
      </c>
      <c r="F142" s="19"/>
      <c r="G142" s="24"/>
      <c r="H142" s="15">
        <v>15</v>
      </c>
      <c r="I142" s="15">
        <f t="shared" si="17"/>
      </c>
      <c r="J142" s="121">
        <f t="shared" si="18"/>
      </c>
      <c r="K142" s="15">
        <f t="shared" si="19"/>
      </c>
    </row>
    <row r="143" spans="1:11" ht="12.75">
      <c r="A143" s="171"/>
      <c r="B143" s="166" t="s">
        <v>245</v>
      </c>
      <c r="C143" s="31" t="s">
        <v>246</v>
      </c>
      <c r="D143" s="32" t="s">
        <v>247</v>
      </c>
      <c r="E143" s="75" t="s">
        <v>414</v>
      </c>
      <c r="F143" s="19"/>
      <c r="G143" s="24"/>
      <c r="H143" s="15">
        <v>2000</v>
      </c>
      <c r="I143" s="15">
        <f t="shared" si="17"/>
      </c>
      <c r="J143" s="121">
        <f t="shared" si="18"/>
      </c>
      <c r="K143" s="15">
        <f t="shared" si="19"/>
      </c>
    </row>
    <row r="144" spans="1:11" ht="18" customHeight="1">
      <c r="A144" s="171"/>
      <c r="B144" s="166"/>
      <c r="C144" s="31" t="s">
        <v>248</v>
      </c>
      <c r="D144" s="32" t="s">
        <v>249</v>
      </c>
      <c r="E144" s="75" t="s">
        <v>414</v>
      </c>
      <c r="F144" s="19"/>
      <c r="G144" s="24"/>
      <c r="H144" s="15">
        <v>2500</v>
      </c>
      <c r="I144" s="15">
        <f t="shared" si="17"/>
      </c>
      <c r="J144" s="121">
        <f t="shared" si="18"/>
      </c>
      <c r="K144" s="15">
        <f t="shared" si="19"/>
      </c>
    </row>
    <row r="145" spans="1:11" ht="18" customHeight="1">
      <c r="A145" s="171"/>
      <c r="B145" s="166"/>
      <c r="C145" s="31" t="s">
        <v>250</v>
      </c>
      <c r="D145" s="32" t="s">
        <v>251</v>
      </c>
      <c r="E145" s="75" t="s">
        <v>414</v>
      </c>
      <c r="F145" s="19"/>
      <c r="G145" s="24"/>
      <c r="H145" s="15" t="s">
        <v>401</v>
      </c>
      <c r="I145" s="15">
        <f t="shared" si="17"/>
      </c>
      <c r="J145" s="121">
        <f t="shared" si="18"/>
      </c>
      <c r="K145" s="15">
        <f t="shared" si="19"/>
      </c>
    </row>
    <row r="146" spans="1:11" ht="12.75">
      <c r="A146" s="171"/>
      <c r="B146" s="166" t="s">
        <v>252</v>
      </c>
      <c r="C146" s="31" t="s">
        <v>253</v>
      </c>
      <c r="D146" s="32" t="s">
        <v>368</v>
      </c>
      <c r="E146" s="75" t="s">
        <v>414</v>
      </c>
      <c r="F146" s="19"/>
      <c r="G146" s="24"/>
      <c r="H146" s="15">
        <v>1500</v>
      </c>
      <c r="I146" s="15">
        <f t="shared" si="17"/>
      </c>
      <c r="J146" s="121">
        <f t="shared" si="18"/>
      </c>
      <c r="K146" s="15">
        <f t="shared" si="19"/>
      </c>
    </row>
    <row r="147" spans="1:11" ht="12.75">
      <c r="A147" s="171"/>
      <c r="B147" s="166"/>
      <c r="C147" s="31" t="s">
        <v>254</v>
      </c>
      <c r="D147" s="32" t="s">
        <v>369</v>
      </c>
      <c r="E147" s="75" t="s">
        <v>414</v>
      </c>
      <c r="F147" s="19"/>
      <c r="G147" s="24"/>
      <c r="H147" s="15">
        <v>1000</v>
      </c>
      <c r="I147" s="15">
        <f t="shared" si="17"/>
      </c>
      <c r="J147" s="121">
        <f t="shared" si="18"/>
      </c>
      <c r="K147" s="15">
        <f t="shared" si="19"/>
      </c>
    </row>
    <row r="148" spans="1:11" ht="15" customHeight="1">
      <c r="A148" s="171"/>
      <c r="B148" s="166"/>
      <c r="C148" s="31" t="s">
        <v>370</v>
      </c>
      <c r="D148" s="32" t="s">
        <v>371</v>
      </c>
      <c r="E148" s="75" t="s">
        <v>414</v>
      </c>
      <c r="F148" s="19"/>
      <c r="G148" s="24"/>
      <c r="H148" s="15" t="s">
        <v>401</v>
      </c>
      <c r="I148" s="15">
        <f t="shared" si="17"/>
      </c>
      <c r="J148" s="121">
        <f t="shared" si="18"/>
      </c>
      <c r="K148" s="15">
        <f t="shared" si="19"/>
      </c>
    </row>
    <row r="149" spans="1:11" s="30" customFormat="1" ht="12.75" customHeight="1">
      <c r="A149" s="163" t="s">
        <v>390</v>
      </c>
      <c r="B149" s="164"/>
      <c r="C149" s="164"/>
      <c r="D149" s="164"/>
      <c r="E149" s="164"/>
      <c r="F149" s="164"/>
      <c r="G149" s="164"/>
      <c r="H149" s="165"/>
      <c r="I149" s="45">
        <f>SUM(I118:I148)</f>
        <v>0</v>
      </c>
      <c r="J149" s="45">
        <f>SUM(J118:J148)</f>
        <v>0</v>
      </c>
      <c r="K149" s="45">
        <f>SUM(K118:K148)</f>
        <v>0</v>
      </c>
    </row>
    <row r="150" spans="1:11" ht="21" customHeight="1">
      <c r="A150" s="171" t="s">
        <v>255</v>
      </c>
      <c r="B150" s="166" t="s">
        <v>256</v>
      </c>
      <c r="C150" s="25" t="s">
        <v>257</v>
      </c>
      <c r="D150" s="26" t="s">
        <v>258</v>
      </c>
      <c r="E150" s="75" t="s">
        <v>414</v>
      </c>
      <c r="F150" s="19"/>
      <c r="G150" s="24"/>
      <c r="H150" s="15" t="s">
        <v>401</v>
      </c>
      <c r="I150" s="15">
        <f aca="true" t="shared" si="20" ref="I150:I161">IF(F150=0,"",G150*F150)</f>
      </c>
      <c r="J150" s="121">
        <f aca="true" t="shared" si="21" ref="J150:J161">IF(F150&lt;&gt;0,I150*$I$4,"")</f>
      </c>
      <c r="K150" s="15">
        <f aca="true" t="shared" si="22" ref="K150:K161">IF(F150&lt;&gt;"",I150+J150,"")</f>
      </c>
    </row>
    <row r="151" spans="1:11" ht="22.5" customHeight="1">
      <c r="A151" s="171"/>
      <c r="B151" s="166"/>
      <c r="C151" s="25" t="s">
        <v>259</v>
      </c>
      <c r="D151" s="26" t="s">
        <v>260</v>
      </c>
      <c r="E151" s="75" t="s">
        <v>414</v>
      </c>
      <c r="F151" s="19"/>
      <c r="G151" s="24"/>
      <c r="H151" s="15" t="s">
        <v>401</v>
      </c>
      <c r="I151" s="15">
        <f t="shared" si="20"/>
      </c>
      <c r="J151" s="121">
        <f t="shared" si="21"/>
      </c>
      <c r="K151" s="15">
        <f t="shared" si="22"/>
      </c>
    </row>
    <row r="152" spans="1:11" ht="21" customHeight="1">
      <c r="A152" s="171"/>
      <c r="B152" s="166" t="s">
        <v>261</v>
      </c>
      <c r="C152" s="31" t="s">
        <v>262</v>
      </c>
      <c r="D152" s="32" t="s">
        <v>263</v>
      </c>
      <c r="E152" s="75" t="s">
        <v>414</v>
      </c>
      <c r="F152" s="19"/>
      <c r="G152" s="24"/>
      <c r="H152" s="15" t="s">
        <v>401</v>
      </c>
      <c r="I152" s="15">
        <f t="shared" si="20"/>
      </c>
      <c r="J152" s="121">
        <f t="shared" si="21"/>
      </c>
      <c r="K152" s="15">
        <f t="shared" si="22"/>
      </c>
    </row>
    <row r="153" spans="1:11" ht="21" customHeight="1">
      <c r="A153" s="171"/>
      <c r="B153" s="166"/>
      <c r="C153" s="31" t="s">
        <v>264</v>
      </c>
      <c r="D153" s="29" t="s">
        <v>372</v>
      </c>
      <c r="E153" s="75" t="s">
        <v>414</v>
      </c>
      <c r="F153" s="19"/>
      <c r="G153" s="24"/>
      <c r="H153" s="15" t="s">
        <v>401</v>
      </c>
      <c r="I153" s="15">
        <f t="shared" si="20"/>
      </c>
      <c r="J153" s="121">
        <f t="shared" si="21"/>
      </c>
      <c r="K153" s="15">
        <f t="shared" si="22"/>
      </c>
    </row>
    <row r="154" spans="1:11" ht="31.5" customHeight="1">
      <c r="A154" s="171"/>
      <c r="B154" s="166"/>
      <c r="C154" s="31" t="s">
        <v>373</v>
      </c>
      <c r="D154" s="32" t="s">
        <v>374</v>
      </c>
      <c r="E154" s="75" t="s">
        <v>414</v>
      </c>
      <c r="F154" s="19"/>
      <c r="G154" s="24"/>
      <c r="H154" s="15" t="s">
        <v>401</v>
      </c>
      <c r="I154" s="15">
        <f t="shared" si="20"/>
      </c>
      <c r="J154" s="121">
        <f t="shared" si="21"/>
      </c>
      <c r="K154" s="15">
        <f t="shared" si="22"/>
      </c>
    </row>
    <row r="155" spans="1:11" ht="15" customHeight="1">
      <c r="A155" s="171"/>
      <c r="B155" s="166" t="s">
        <v>265</v>
      </c>
      <c r="C155" s="25" t="s">
        <v>266</v>
      </c>
      <c r="D155" s="26" t="s">
        <v>267</v>
      </c>
      <c r="E155" s="78" t="s">
        <v>415</v>
      </c>
      <c r="F155" s="19"/>
      <c r="G155" s="24"/>
      <c r="H155" s="15">
        <v>18</v>
      </c>
      <c r="I155" s="15">
        <f t="shared" si="20"/>
      </c>
      <c r="J155" s="121">
        <f t="shared" si="21"/>
      </c>
      <c r="K155" s="15">
        <f t="shared" si="22"/>
      </c>
    </row>
    <row r="156" spans="1:11" ht="22.5" customHeight="1">
      <c r="A156" s="171"/>
      <c r="B156" s="166"/>
      <c r="C156" s="25" t="s">
        <v>268</v>
      </c>
      <c r="D156" s="26" t="s">
        <v>269</v>
      </c>
      <c r="E156" s="78" t="s">
        <v>415</v>
      </c>
      <c r="F156" s="19"/>
      <c r="G156" s="24"/>
      <c r="H156" s="15">
        <v>18</v>
      </c>
      <c r="I156" s="15">
        <f t="shared" si="20"/>
      </c>
      <c r="J156" s="121">
        <f t="shared" si="21"/>
      </c>
      <c r="K156" s="15">
        <f t="shared" si="22"/>
      </c>
    </row>
    <row r="157" spans="1:11" ht="21" customHeight="1">
      <c r="A157" s="171"/>
      <c r="B157" s="166"/>
      <c r="C157" s="25" t="s">
        <v>270</v>
      </c>
      <c r="D157" s="26" t="s">
        <v>271</v>
      </c>
      <c r="E157" s="78" t="s">
        <v>415</v>
      </c>
      <c r="F157" s="19"/>
      <c r="G157" s="24"/>
      <c r="H157" s="15">
        <v>20</v>
      </c>
      <c r="I157" s="15">
        <f t="shared" si="20"/>
      </c>
      <c r="J157" s="121">
        <f t="shared" si="21"/>
      </c>
      <c r="K157" s="15">
        <f t="shared" si="22"/>
      </c>
    </row>
    <row r="158" spans="1:11" ht="25.5" customHeight="1">
      <c r="A158" s="171"/>
      <c r="B158" s="166"/>
      <c r="C158" s="25" t="s">
        <v>272</v>
      </c>
      <c r="D158" s="26" t="s">
        <v>273</v>
      </c>
      <c r="E158" s="78" t="s">
        <v>415</v>
      </c>
      <c r="F158" s="19"/>
      <c r="G158" s="24"/>
      <c r="H158" s="15">
        <v>20</v>
      </c>
      <c r="I158" s="15">
        <f t="shared" si="20"/>
      </c>
      <c r="J158" s="121">
        <f t="shared" si="21"/>
      </c>
      <c r="K158" s="15">
        <f t="shared" si="22"/>
      </c>
    </row>
    <row r="159" spans="1:11" ht="17.25" customHeight="1">
      <c r="A159" s="171"/>
      <c r="B159" s="166" t="s">
        <v>274</v>
      </c>
      <c r="C159" s="25" t="s">
        <v>275</v>
      </c>
      <c r="D159" s="26" t="s">
        <v>276</v>
      </c>
      <c r="E159" s="75" t="s">
        <v>414</v>
      </c>
      <c r="F159" s="19"/>
      <c r="G159" s="24"/>
      <c r="H159" s="15">
        <v>15000</v>
      </c>
      <c r="I159" s="15">
        <f t="shared" si="20"/>
      </c>
      <c r="J159" s="121">
        <f t="shared" si="21"/>
      </c>
      <c r="K159" s="15">
        <f t="shared" si="22"/>
      </c>
    </row>
    <row r="160" spans="1:11" ht="25.5" customHeight="1">
      <c r="A160" s="171"/>
      <c r="B160" s="166"/>
      <c r="C160" s="25" t="s">
        <v>277</v>
      </c>
      <c r="D160" s="26" t="s">
        <v>278</v>
      </c>
      <c r="E160" s="78" t="s">
        <v>416</v>
      </c>
      <c r="F160" s="19"/>
      <c r="G160" s="24"/>
      <c r="H160" s="15">
        <v>1800</v>
      </c>
      <c r="I160" s="15">
        <f t="shared" si="20"/>
      </c>
      <c r="J160" s="121">
        <f t="shared" si="21"/>
      </c>
      <c r="K160" s="15">
        <f t="shared" si="22"/>
      </c>
    </row>
    <row r="161" spans="1:11" ht="60.75" customHeight="1">
      <c r="A161" s="171"/>
      <c r="B161" s="35" t="s">
        <v>279</v>
      </c>
      <c r="C161" s="25" t="s">
        <v>280</v>
      </c>
      <c r="D161" s="26" t="s">
        <v>281</v>
      </c>
      <c r="E161" s="78" t="s">
        <v>412</v>
      </c>
      <c r="F161" s="19"/>
      <c r="G161" s="24"/>
      <c r="H161" s="15">
        <v>2000</v>
      </c>
      <c r="I161" s="15">
        <f t="shared" si="20"/>
      </c>
      <c r="J161" s="121">
        <f t="shared" si="21"/>
      </c>
      <c r="K161" s="15">
        <f t="shared" si="22"/>
      </c>
    </row>
    <row r="162" spans="1:11" s="30" customFormat="1" ht="12.75">
      <c r="A162" s="163" t="s">
        <v>391</v>
      </c>
      <c r="B162" s="164"/>
      <c r="C162" s="164"/>
      <c r="D162" s="164"/>
      <c r="E162" s="164"/>
      <c r="F162" s="164"/>
      <c r="G162" s="164"/>
      <c r="H162" s="165"/>
      <c r="I162" s="45">
        <f>SUM(I150:I161)</f>
        <v>0</v>
      </c>
      <c r="J162" s="45">
        <f>SUM(J150:J161)</f>
        <v>0</v>
      </c>
      <c r="K162" s="45">
        <f>SUM(K150:K161)</f>
        <v>0</v>
      </c>
    </row>
    <row r="163" spans="1:11" ht="17.25" customHeight="1">
      <c r="A163" s="171" t="s">
        <v>282</v>
      </c>
      <c r="B163" s="166" t="s">
        <v>283</v>
      </c>
      <c r="C163" s="31" t="s">
        <v>284</v>
      </c>
      <c r="D163" s="32" t="s">
        <v>285</v>
      </c>
      <c r="E163" s="76" t="s">
        <v>286</v>
      </c>
      <c r="F163" s="19"/>
      <c r="G163" s="24"/>
      <c r="H163" s="15">
        <v>4.5</v>
      </c>
      <c r="I163" s="15">
        <f>IF(F163=0,"",G163*F163)</f>
      </c>
      <c r="J163" s="121">
        <f>IF(F163&lt;&gt;0,I163*$I$4,"")</f>
      </c>
      <c r="K163" s="15">
        <f>IF(F163&lt;&gt;"",I163+J163,"")</f>
      </c>
    </row>
    <row r="164" spans="1:11" ht="17.25" customHeight="1">
      <c r="A164" s="171"/>
      <c r="B164" s="166"/>
      <c r="C164" s="31" t="s">
        <v>287</v>
      </c>
      <c r="D164" s="32" t="s">
        <v>288</v>
      </c>
      <c r="E164" s="79" t="s">
        <v>411</v>
      </c>
      <c r="F164" s="19"/>
      <c r="G164" s="24"/>
      <c r="H164" s="15">
        <v>25</v>
      </c>
      <c r="I164" s="15">
        <f>IF(F164=0,"",G164*F164)</f>
      </c>
      <c r="J164" s="121">
        <f>IF(F164&lt;&gt;0,I164*$I$4,"")</f>
      </c>
      <c r="K164" s="15">
        <f>IF(F164&lt;&gt;"",I164+J164,"")</f>
      </c>
    </row>
    <row r="165" spans="1:11" ht="17.25" customHeight="1">
      <c r="A165" s="171"/>
      <c r="B165" s="166"/>
      <c r="C165" s="28" t="s">
        <v>375</v>
      </c>
      <c r="D165" s="29" t="s">
        <v>376</v>
      </c>
      <c r="E165" s="79" t="s">
        <v>128</v>
      </c>
      <c r="F165" s="19"/>
      <c r="G165" s="24"/>
      <c r="H165" s="15">
        <v>25</v>
      </c>
      <c r="I165" s="15">
        <f>IF(F165=0,"",G165*F165)</f>
      </c>
      <c r="J165" s="121">
        <f>IF(F165&lt;&gt;0,I165*$I$4,"")</f>
      </c>
      <c r="K165" s="15">
        <f>IF(F165&lt;&gt;"",I165+J165,"")</f>
      </c>
    </row>
    <row r="166" spans="1:11" ht="17.25" customHeight="1">
      <c r="A166" s="171"/>
      <c r="B166" s="166"/>
      <c r="C166" s="28" t="s">
        <v>377</v>
      </c>
      <c r="D166" s="29" t="s">
        <v>378</v>
      </c>
      <c r="E166" s="79" t="s">
        <v>411</v>
      </c>
      <c r="F166" s="19"/>
      <c r="G166" s="24"/>
      <c r="H166" s="15">
        <v>30</v>
      </c>
      <c r="I166" s="15">
        <f>IF(F166=0,"",G166*F166)</f>
      </c>
      <c r="J166" s="121">
        <f>IF(F166&lt;&gt;0,I166*$I$4,"")</f>
      </c>
      <c r="K166" s="15">
        <f>IF(F166&lt;&gt;"",I166+J166,"")</f>
      </c>
    </row>
    <row r="167" spans="1:11" ht="19.5" customHeight="1">
      <c r="A167" s="171"/>
      <c r="B167" s="166"/>
      <c r="C167" s="28" t="s">
        <v>379</v>
      </c>
      <c r="D167" s="29" t="s">
        <v>380</v>
      </c>
      <c r="E167" s="79" t="s">
        <v>411</v>
      </c>
      <c r="F167" s="19"/>
      <c r="G167" s="24"/>
      <c r="H167" s="15">
        <v>50</v>
      </c>
      <c r="I167" s="15">
        <f>IF(F167=0,"",G167*F167)</f>
      </c>
      <c r="J167" s="121">
        <f>IF(F167&lt;&gt;0,I167*$I$4,"")</f>
      </c>
      <c r="K167" s="15">
        <f>IF(F167&lt;&gt;"",I167+J167,"")</f>
      </c>
    </row>
    <row r="168" spans="1:11" s="30" customFormat="1" ht="15.75" customHeight="1">
      <c r="A168" s="163" t="s">
        <v>392</v>
      </c>
      <c r="B168" s="164"/>
      <c r="C168" s="164"/>
      <c r="D168" s="164"/>
      <c r="E168" s="164"/>
      <c r="F168" s="164"/>
      <c r="G168" s="164"/>
      <c r="H168" s="165"/>
      <c r="I168" s="45">
        <f>SUM(I163:I167)</f>
        <v>0</v>
      </c>
      <c r="J168" s="45">
        <f>SUM(J163:J167)</f>
        <v>0</v>
      </c>
      <c r="K168" s="45">
        <f>SUM(K163:K167)</f>
        <v>0</v>
      </c>
    </row>
    <row r="169" spans="1:11" s="30" customFormat="1" ht="60" customHeight="1">
      <c r="A169" s="80" t="s">
        <v>417</v>
      </c>
      <c r="B169" s="91" t="s">
        <v>418</v>
      </c>
      <c r="C169" s="76" t="s">
        <v>419</v>
      </c>
      <c r="D169" s="81" t="s">
        <v>420</v>
      </c>
      <c r="E169" s="75" t="s">
        <v>414</v>
      </c>
      <c r="F169" s="16"/>
      <c r="G169" s="24"/>
      <c r="H169" s="77" t="s">
        <v>401</v>
      </c>
      <c r="I169" s="15">
        <f>IF(F169=0,"",G169*F169)</f>
      </c>
      <c r="J169" s="121">
        <f>IF(F169&lt;&gt;0,I169*$I$4,"")</f>
      </c>
      <c r="K169" s="15">
        <f>IF(F169&lt;&gt;"",I169+J169,"")</f>
      </c>
    </row>
    <row r="170" spans="1:11" s="30" customFormat="1" ht="15.75" customHeight="1">
      <c r="A170" s="163" t="s">
        <v>421</v>
      </c>
      <c r="B170" s="164"/>
      <c r="C170" s="164"/>
      <c r="D170" s="164"/>
      <c r="E170" s="164"/>
      <c r="F170" s="164"/>
      <c r="G170" s="164"/>
      <c r="H170" s="165"/>
      <c r="I170" s="45">
        <f>SUM(I169)</f>
        <v>0</v>
      </c>
      <c r="J170" s="45">
        <f>SUM(J169)</f>
        <v>0</v>
      </c>
      <c r="K170" s="45">
        <f>SUM(K169)</f>
        <v>0</v>
      </c>
    </row>
    <row r="171" spans="1:11" ht="22.5" customHeight="1">
      <c r="A171" s="172" t="s">
        <v>289</v>
      </c>
      <c r="B171" s="172"/>
      <c r="C171" s="172"/>
      <c r="D171" s="172"/>
      <c r="E171" s="172"/>
      <c r="F171" s="172"/>
      <c r="G171" s="172"/>
      <c r="H171" s="172"/>
      <c r="I171" s="84" t="s">
        <v>7</v>
      </c>
      <c r="J171" s="84" t="s">
        <v>8</v>
      </c>
      <c r="K171" s="84" t="s">
        <v>9</v>
      </c>
    </row>
    <row r="172" spans="1:11" ht="12.75">
      <c r="A172" s="167" t="s">
        <v>290</v>
      </c>
      <c r="B172" s="167"/>
      <c r="C172" s="167"/>
      <c r="D172" s="167"/>
      <c r="E172" s="167"/>
      <c r="F172" s="167"/>
      <c r="G172" s="167"/>
      <c r="H172" s="167"/>
      <c r="I172" s="43">
        <f>I12</f>
        <v>0</v>
      </c>
      <c r="J172" s="43">
        <f>J12</f>
        <v>0</v>
      </c>
      <c r="K172" s="43">
        <f>K12</f>
        <v>0</v>
      </c>
    </row>
    <row r="173" spans="1:11" ht="12.75">
      <c r="A173" s="167" t="s">
        <v>291</v>
      </c>
      <c r="B173" s="167"/>
      <c r="C173" s="167"/>
      <c r="D173" s="167"/>
      <c r="E173" s="167"/>
      <c r="F173" s="167"/>
      <c r="G173" s="167"/>
      <c r="H173" s="167"/>
      <c r="I173" s="43">
        <f>I27</f>
        <v>0</v>
      </c>
      <c r="J173" s="43">
        <f>J27</f>
        <v>0</v>
      </c>
      <c r="K173" s="43">
        <f>K27</f>
        <v>0</v>
      </c>
    </row>
    <row r="174" spans="1:11" ht="12.75">
      <c r="A174" s="167" t="s">
        <v>292</v>
      </c>
      <c r="B174" s="167"/>
      <c r="C174" s="167"/>
      <c r="D174" s="167"/>
      <c r="E174" s="167"/>
      <c r="F174" s="167"/>
      <c r="G174" s="167"/>
      <c r="H174" s="167"/>
      <c r="I174" s="43">
        <f>I53</f>
        <v>0</v>
      </c>
      <c r="J174" s="43">
        <f>J53</f>
        <v>0</v>
      </c>
      <c r="K174" s="43">
        <f>K53</f>
        <v>0</v>
      </c>
    </row>
    <row r="175" spans="1:11" ht="12.75">
      <c r="A175" s="167" t="s">
        <v>293</v>
      </c>
      <c r="B175" s="167"/>
      <c r="C175" s="167"/>
      <c r="D175" s="167"/>
      <c r="E175" s="167"/>
      <c r="F175" s="167"/>
      <c r="G175" s="167"/>
      <c r="H175" s="167"/>
      <c r="I175" s="43">
        <f>I91</f>
        <v>0</v>
      </c>
      <c r="J175" s="43">
        <f>J91</f>
        <v>0</v>
      </c>
      <c r="K175" s="43">
        <f>K91</f>
        <v>0</v>
      </c>
    </row>
    <row r="176" spans="1:11" ht="12.75">
      <c r="A176" s="167" t="s">
        <v>294</v>
      </c>
      <c r="B176" s="167"/>
      <c r="C176" s="167"/>
      <c r="D176" s="167"/>
      <c r="E176" s="167"/>
      <c r="F176" s="167"/>
      <c r="G176" s="167"/>
      <c r="H176" s="167"/>
      <c r="I176" s="43">
        <f>I117</f>
        <v>0</v>
      </c>
      <c r="J176" s="43">
        <f>J117</f>
        <v>0</v>
      </c>
      <c r="K176" s="43">
        <f>K117</f>
        <v>0</v>
      </c>
    </row>
    <row r="177" spans="1:11" ht="12.75">
      <c r="A177" s="167" t="s">
        <v>295</v>
      </c>
      <c r="B177" s="167"/>
      <c r="C177" s="167"/>
      <c r="D177" s="167"/>
      <c r="E177" s="167"/>
      <c r="F177" s="167"/>
      <c r="G177" s="167"/>
      <c r="H177" s="167"/>
      <c r="I177" s="43">
        <f>I149</f>
        <v>0</v>
      </c>
      <c r="J177" s="43">
        <f>J149</f>
        <v>0</v>
      </c>
      <c r="K177" s="43">
        <f>K149</f>
        <v>0</v>
      </c>
    </row>
    <row r="178" spans="1:11" ht="12.75">
      <c r="A178" s="167" t="s">
        <v>296</v>
      </c>
      <c r="B178" s="167"/>
      <c r="C178" s="167"/>
      <c r="D178" s="167"/>
      <c r="E178" s="167"/>
      <c r="F178" s="167"/>
      <c r="G178" s="167"/>
      <c r="H178" s="167"/>
      <c r="I178" s="43">
        <f>I162</f>
        <v>0</v>
      </c>
      <c r="J178" s="43">
        <f>J162</f>
        <v>0</v>
      </c>
      <c r="K178" s="43">
        <f>K162</f>
        <v>0</v>
      </c>
    </row>
    <row r="179" spans="1:11" ht="12.75">
      <c r="A179" s="167" t="s">
        <v>297</v>
      </c>
      <c r="B179" s="167"/>
      <c r="C179" s="167"/>
      <c r="D179" s="167"/>
      <c r="E179" s="167"/>
      <c r="F179" s="167"/>
      <c r="G179" s="167"/>
      <c r="H179" s="167"/>
      <c r="I179" s="43">
        <f>I168</f>
        <v>0</v>
      </c>
      <c r="J179" s="43">
        <f>J168</f>
        <v>0</v>
      </c>
      <c r="K179" s="43">
        <f>K168</f>
        <v>0</v>
      </c>
    </row>
    <row r="180" spans="1:11" ht="12.75">
      <c r="A180" s="167" t="s">
        <v>422</v>
      </c>
      <c r="B180" s="167"/>
      <c r="C180" s="167"/>
      <c r="D180" s="167"/>
      <c r="E180" s="167"/>
      <c r="F180" s="167"/>
      <c r="G180" s="167"/>
      <c r="H180" s="167"/>
      <c r="I180" s="43">
        <f>I170</f>
        <v>0</v>
      </c>
      <c r="J180" s="43">
        <f>J170</f>
        <v>0</v>
      </c>
      <c r="K180" s="43">
        <f>K170</f>
        <v>0</v>
      </c>
    </row>
    <row r="181" spans="1:11" ht="12.75">
      <c r="A181" s="168" t="s">
        <v>298</v>
      </c>
      <c r="B181" s="168"/>
      <c r="C181" s="168"/>
      <c r="D181" s="168"/>
      <c r="E181" s="168"/>
      <c r="F181" s="168"/>
      <c r="G181" s="168"/>
      <c r="H181" s="168"/>
      <c r="I181" s="44">
        <f>SUM(I172:I180)</f>
        <v>0</v>
      </c>
      <c r="J181" s="44">
        <f>SUM(J172:J180)</f>
        <v>0</v>
      </c>
      <c r="K181" s="44">
        <f>SUM(K172:K180)</f>
        <v>0</v>
      </c>
    </row>
    <row r="182" spans="1:11" ht="14.25">
      <c r="A182" s="37"/>
      <c r="B182" s="38"/>
      <c r="E182" s="41"/>
      <c r="F182" s="41"/>
      <c r="G182" s="42"/>
      <c r="H182" s="42"/>
      <c r="I182" s="42"/>
      <c r="J182" s="143"/>
      <c r="K182" s="42"/>
    </row>
    <row r="183" spans="1:11" ht="27.75" customHeight="1">
      <c r="A183" s="161" t="s">
        <v>423</v>
      </c>
      <c r="B183" s="161"/>
      <c r="C183" s="161"/>
      <c r="D183" s="161"/>
      <c r="E183" s="161"/>
      <c r="F183" s="161"/>
      <c r="G183" s="161"/>
      <c r="H183" s="161"/>
      <c r="I183" s="161"/>
      <c r="J183" s="161"/>
      <c r="K183" s="161"/>
    </row>
    <row r="184" spans="1:11" ht="15" customHeight="1">
      <c r="A184" s="162" t="s">
        <v>424</v>
      </c>
      <c r="B184" s="162"/>
      <c r="C184" s="162"/>
      <c r="D184" s="162"/>
      <c r="E184" s="162"/>
      <c r="F184" s="162"/>
      <c r="G184" s="162"/>
      <c r="H184" s="162"/>
      <c r="I184" s="162"/>
      <c r="J184" s="162"/>
      <c r="K184" s="162"/>
    </row>
    <row r="185" spans="1:11" ht="9" customHeight="1">
      <c r="A185" s="154" t="s">
        <v>425</v>
      </c>
      <c r="B185" s="154"/>
      <c r="C185" s="154"/>
      <c r="D185" s="154"/>
      <c r="E185" s="154"/>
      <c r="F185" s="154"/>
      <c r="G185" s="154"/>
      <c r="H185" s="154"/>
      <c r="I185" s="154"/>
      <c r="J185" s="154"/>
      <c r="K185" s="154"/>
    </row>
    <row r="186" spans="1:11" ht="23.25" customHeight="1">
      <c r="A186" s="154" t="s">
        <v>426</v>
      </c>
      <c r="B186" s="154"/>
      <c r="C186" s="154"/>
      <c r="D186" s="154"/>
      <c r="E186" s="154"/>
      <c r="F186" s="154"/>
      <c r="G186" s="154"/>
      <c r="H186" s="154"/>
      <c r="I186" s="154"/>
      <c r="J186" s="154"/>
      <c r="K186" s="154"/>
    </row>
    <row r="187" spans="1:11" ht="18" customHeight="1">
      <c r="A187" s="154" t="s">
        <v>427</v>
      </c>
      <c r="B187" s="154"/>
      <c r="C187" s="154"/>
      <c r="D187" s="154"/>
      <c r="E187" s="154"/>
      <c r="F187" s="154"/>
      <c r="G187" s="154"/>
      <c r="H187" s="154"/>
      <c r="I187" s="154"/>
      <c r="J187" s="154"/>
      <c r="K187" s="154"/>
    </row>
    <row r="188" spans="1:11" ht="23.25" customHeight="1">
      <c r="A188" s="154" t="s">
        <v>428</v>
      </c>
      <c r="B188" s="154"/>
      <c r="C188" s="154"/>
      <c r="D188" s="154"/>
      <c r="E188" s="154"/>
      <c r="F188" s="154"/>
      <c r="G188" s="154"/>
      <c r="H188" s="154"/>
      <c r="I188" s="154"/>
      <c r="J188" s="154"/>
      <c r="K188" s="154"/>
    </row>
    <row r="189" spans="1:11" ht="18" customHeight="1">
      <c r="A189" s="154" t="s">
        <v>429</v>
      </c>
      <c r="B189" s="154"/>
      <c r="C189" s="154"/>
      <c r="D189" s="154"/>
      <c r="E189" s="154"/>
      <c r="F189" s="154"/>
      <c r="G189" s="154"/>
      <c r="H189" s="154"/>
      <c r="I189" s="154"/>
      <c r="J189" s="154"/>
      <c r="K189" s="154"/>
    </row>
    <row r="190" spans="1:11" ht="13.5" customHeight="1">
      <c r="A190" s="154" t="s">
        <v>430</v>
      </c>
      <c r="B190" s="154"/>
      <c r="C190" s="154"/>
      <c r="D190" s="154"/>
      <c r="E190" s="154"/>
      <c r="F190" s="154"/>
      <c r="G190" s="154"/>
      <c r="H190" s="154"/>
      <c r="I190" s="154"/>
      <c r="J190" s="154"/>
      <c r="K190" s="154"/>
    </row>
    <row r="191" spans="1:11" ht="27.75" customHeight="1">
      <c r="A191" s="154" t="s">
        <v>431</v>
      </c>
      <c r="B191" s="154"/>
      <c r="C191" s="154"/>
      <c r="D191" s="154"/>
      <c r="E191" s="154"/>
      <c r="F191" s="154"/>
      <c r="G191" s="154"/>
      <c r="H191" s="154"/>
      <c r="I191" s="154"/>
      <c r="J191" s="154"/>
      <c r="K191" s="154"/>
    </row>
    <row r="192" spans="1:11" ht="18" customHeight="1">
      <c r="A192" s="154" t="s">
        <v>432</v>
      </c>
      <c r="B192" s="154"/>
      <c r="C192" s="154"/>
      <c r="D192" s="154"/>
      <c r="E192" s="154"/>
      <c r="F192" s="154"/>
      <c r="G192" s="154"/>
      <c r="H192" s="154"/>
      <c r="I192" s="154"/>
      <c r="J192" s="154"/>
      <c r="K192" s="154"/>
    </row>
    <row r="193" spans="1:11" ht="31.5" customHeight="1">
      <c r="A193" s="154" t="s">
        <v>438</v>
      </c>
      <c r="B193" s="154"/>
      <c r="C193" s="154"/>
      <c r="D193" s="154"/>
      <c r="E193" s="154"/>
      <c r="F193" s="154"/>
      <c r="G193" s="154"/>
      <c r="H193" s="154"/>
      <c r="I193" s="154"/>
      <c r="J193" s="154"/>
      <c r="K193" s="154"/>
    </row>
    <row r="194" spans="1:11" ht="12.75" customHeight="1">
      <c r="A194" s="154" t="s">
        <v>433</v>
      </c>
      <c r="B194" s="154"/>
      <c r="C194" s="154"/>
      <c r="D194" s="154"/>
      <c r="E194" s="154"/>
      <c r="F194" s="154"/>
      <c r="G194" s="154"/>
      <c r="H194" s="154"/>
      <c r="I194" s="154"/>
      <c r="J194" s="154"/>
      <c r="K194" s="154"/>
    </row>
    <row r="195" spans="9:10" ht="21.75" customHeight="1">
      <c r="I195" s="146" t="s">
        <v>441</v>
      </c>
      <c r="J195" s="146"/>
    </row>
    <row r="196" spans="9:10" ht="12.75">
      <c r="I196" s="54"/>
      <c r="J196" s="90"/>
    </row>
    <row r="197" spans="9:10" ht="12.75">
      <c r="I197" s="54"/>
      <c r="J197" s="90"/>
    </row>
    <row r="198" spans="9:10" ht="12.75">
      <c r="I198" s="54"/>
      <c r="J198" s="90"/>
    </row>
    <row r="199" spans="9:10" ht="12.75">
      <c r="I199" s="147" t="s">
        <v>442</v>
      </c>
      <c r="J199" s="147"/>
    </row>
  </sheetData>
  <sheetProtection/>
  <mergeCells count="70">
    <mergeCell ref="B155:B158"/>
    <mergeCell ref="B159:B160"/>
    <mergeCell ref="B118:B120"/>
    <mergeCell ref="B121:B122"/>
    <mergeCell ref="B123:B125"/>
    <mergeCell ref="B126:B129"/>
    <mergeCell ref="A185:K185"/>
    <mergeCell ref="B163:B167"/>
    <mergeCell ref="A171:H171"/>
    <mergeCell ref="A172:H172"/>
    <mergeCell ref="A176:H176"/>
    <mergeCell ref="A175:H175"/>
    <mergeCell ref="A174:H174"/>
    <mergeCell ref="B135:B142"/>
    <mergeCell ref="B143:B145"/>
    <mergeCell ref="B146:B148"/>
    <mergeCell ref="A173:H173"/>
    <mergeCell ref="A163:A167"/>
    <mergeCell ref="B130:B134"/>
    <mergeCell ref="B150:B151"/>
    <mergeCell ref="A118:A148"/>
    <mergeCell ref="A150:A161"/>
    <mergeCell ref="B152:B154"/>
    <mergeCell ref="B92:B108"/>
    <mergeCell ref="A54:A90"/>
    <mergeCell ref="A92:A116"/>
    <mergeCell ref="A91:H91"/>
    <mergeCell ref="A13:A26"/>
    <mergeCell ref="A28:A52"/>
    <mergeCell ref="B28:B33"/>
    <mergeCell ref="B54:B64"/>
    <mergeCell ref="B109:B112"/>
    <mergeCell ref="B113:B116"/>
    <mergeCell ref="A2:K2"/>
    <mergeCell ref="B13:B26"/>
    <mergeCell ref="B34:B43"/>
    <mergeCell ref="B44:B52"/>
    <mergeCell ref="B65:B69"/>
    <mergeCell ref="B6:B11"/>
    <mergeCell ref="A6:A11"/>
    <mergeCell ref="A53:H53"/>
    <mergeCell ref="A27:H27"/>
    <mergeCell ref="A12:H12"/>
    <mergeCell ref="A188:K188"/>
    <mergeCell ref="A189:K189"/>
    <mergeCell ref="A180:H180"/>
    <mergeCell ref="A170:H170"/>
    <mergeCell ref="A168:H168"/>
    <mergeCell ref="A162:H162"/>
    <mergeCell ref="A177:H177"/>
    <mergeCell ref="A178:H178"/>
    <mergeCell ref="A179:H179"/>
    <mergeCell ref="A181:H181"/>
    <mergeCell ref="A4:H4"/>
    <mergeCell ref="I4:K4"/>
    <mergeCell ref="A183:K183"/>
    <mergeCell ref="A184:K184"/>
    <mergeCell ref="A186:K186"/>
    <mergeCell ref="A187:K187"/>
    <mergeCell ref="A149:H149"/>
    <mergeCell ref="A117:H117"/>
    <mergeCell ref="B70:B76"/>
    <mergeCell ref="B77:B90"/>
    <mergeCell ref="I195:J195"/>
    <mergeCell ref="I199:J199"/>
    <mergeCell ref="A190:K190"/>
    <mergeCell ref="A191:K191"/>
    <mergeCell ref="A192:K192"/>
    <mergeCell ref="A193:K193"/>
    <mergeCell ref="A194:K19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1"/>
  <rowBreaks count="2" manualBreakCount="2">
    <brk id="73" max="10" man="1"/>
    <brk id="143" max="10" man="1"/>
  </rowBreaks>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view="pageBreakPreview" zoomScaleSheetLayoutView="100" workbookViewId="0" topLeftCell="A1">
      <selection activeCell="E23" sqref="E23"/>
    </sheetView>
  </sheetViews>
  <sheetFormatPr defaultColWidth="9.00390625" defaultRowHeight="12.75"/>
  <cols>
    <col min="1" max="1" width="5.421875" style="72" customWidth="1"/>
    <col min="2" max="2" width="32.57421875" style="133" customWidth="1"/>
    <col min="3" max="3" width="10.421875" style="72" customWidth="1"/>
    <col min="4" max="4" width="12.421875" style="72" customWidth="1"/>
    <col min="5" max="5" width="11.7109375" style="124" customWidth="1"/>
    <col min="6" max="6" width="11.140625" style="124" customWidth="1"/>
    <col min="7" max="7" width="9.00390625" style="124" customWidth="1"/>
    <col min="8" max="8" width="13.8515625" style="131" customWidth="1"/>
    <col min="9" max="16384" width="9.00390625" style="72" customWidth="1"/>
  </cols>
  <sheetData>
    <row r="1" spans="1:8" ht="21.75" customHeight="1">
      <c r="A1" s="173" t="s">
        <v>443</v>
      </c>
      <c r="B1" s="173"/>
      <c r="C1" s="173"/>
      <c r="D1" s="173"/>
      <c r="E1" s="173"/>
      <c r="F1" s="173"/>
      <c r="G1" s="173"/>
      <c r="H1" s="173"/>
    </row>
    <row r="2" spans="1:8" ht="22.5">
      <c r="A2" s="85" t="s">
        <v>1</v>
      </c>
      <c r="B2" s="85" t="s">
        <v>446</v>
      </c>
      <c r="C2" s="85" t="s">
        <v>307</v>
      </c>
      <c r="D2" s="85" t="s">
        <v>299</v>
      </c>
      <c r="E2" s="86" t="s">
        <v>300</v>
      </c>
      <c r="F2" s="86" t="s">
        <v>301</v>
      </c>
      <c r="G2" s="86" t="s">
        <v>8</v>
      </c>
      <c r="H2" s="86" t="s">
        <v>9</v>
      </c>
    </row>
    <row r="3" spans="1:8" ht="11.25">
      <c r="A3" s="87">
        <v>1</v>
      </c>
      <c r="B3" s="132"/>
      <c r="C3" s="87"/>
      <c r="D3" s="87"/>
      <c r="E3" s="88"/>
      <c r="F3" s="15">
        <f>IF(D3=0,"",E3*D3)</f>
      </c>
      <c r="G3" s="15">
        <f>IF(F3&lt;&gt;"",F3*0.24,"")</f>
      </c>
      <c r="H3" s="127">
        <f>IF(C3&lt;&gt;"",F3+G3,"")</f>
      </c>
    </row>
    <row r="4" spans="1:8" ht="11.25">
      <c r="A4" s="87">
        <v>2</v>
      </c>
      <c r="B4" s="132"/>
      <c r="C4" s="87"/>
      <c r="D4" s="87"/>
      <c r="E4" s="88"/>
      <c r="F4" s="15">
        <f>IF(D4=0,"",E4*D4)</f>
      </c>
      <c r="G4" s="15">
        <f>IF(F4&lt;&gt;"",F4*0.24,"")</f>
      </c>
      <c r="H4" s="127">
        <f>IF(C4&lt;&gt;"",F4+G4,"")</f>
      </c>
    </row>
    <row r="5" spans="1:8" ht="11.25">
      <c r="A5" s="87">
        <v>3</v>
      </c>
      <c r="B5" s="132"/>
      <c r="C5" s="87"/>
      <c r="D5" s="87"/>
      <c r="E5" s="88"/>
      <c r="F5" s="15">
        <f>IF(D5=0,"",E5*D5)</f>
      </c>
      <c r="G5" s="15">
        <f>IF(F5&lt;&gt;"",F5*0.24,"")</f>
      </c>
      <c r="H5" s="127">
        <f>IF(C5&lt;&gt;"",F5+G5,"")</f>
      </c>
    </row>
    <row r="6" spans="1:8" ht="11.25">
      <c r="A6" s="174" t="s">
        <v>445</v>
      </c>
      <c r="B6" s="175"/>
      <c r="C6" s="175"/>
      <c r="D6" s="175"/>
      <c r="E6" s="176"/>
      <c r="F6" s="89">
        <f>SUM(F3:F5)</f>
        <v>0</v>
      </c>
      <c r="G6" s="89">
        <f>SUM(G3:G5)</f>
        <v>0</v>
      </c>
      <c r="H6" s="128">
        <f>SUM(H3:H5)</f>
        <v>0</v>
      </c>
    </row>
    <row r="8" spans="1:8" ht="21.75" customHeight="1">
      <c r="A8" s="173" t="s">
        <v>302</v>
      </c>
      <c r="B8" s="173"/>
      <c r="C8" s="173"/>
      <c r="D8" s="173"/>
      <c r="E8" s="173"/>
      <c r="F8" s="173"/>
      <c r="G8" s="173"/>
      <c r="H8" s="173"/>
    </row>
    <row r="9" spans="1:8" ht="22.5">
      <c r="A9" s="85" t="s">
        <v>1</v>
      </c>
      <c r="B9" s="85" t="s">
        <v>446</v>
      </c>
      <c r="C9" s="85" t="s">
        <v>307</v>
      </c>
      <c r="D9" s="85" t="s">
        <v>299</v>
      </c>
      <c r="E9" s="86" t="s">
        <v>300</v>
      </c>
      <c r="F9" s="86" t="s">
        <v>301</v>
      </c>
      <c r="G9" s="86" t="s">
        <v>8</v>
      </c>
      <c r="H9" s="86" t="s">
        <v>9</v>
      </c>
    </row>
    <row r="10" spans="1:8" ht="11.25">
      <c r="A10" s="87">
        <v>1</v>
      </c>
      <c r="B10" s="132"/>
      <c r="C10" s="87"/>
      <c r="D10" s="87"/>
      <c r="E10" s="88"/>
      <c r="F10" s="15">
        <f>IF(D10=0,"",E10*D10)</f>
      </c>
      <c r="G10" s="15">
        <f>IF(F10&lt;&gt;"",F10*0.24,"")</f>
      </c>
      <c r="H10" s="127">
        <f>IF(C10&lt;&gt;"",F10+G10,"")</f>
      </c>
    </row>
    <row r="11" spans="1:8" ht="11.25">
      <c r="A11" s="87">
        <v>2</v>
      </c>
      <c r="B11" s="132"/>
      <c r="C11" s="87"/>
      <c r="D11" s="87"/>
      <c r="E11" s="88"/>
      <c r="F11" s="15">
        <f>IF(D11=0,"",E11*D11)</f>
      </c>
      <c r="G11" s="15">
        <f>IF(F11&lt;&gt;"",F11*0.24,"")</f>
      </c>
      <c r="H11" s="127">
        <f>IF(C11&lt;&gt;"",F11+G11,"")</f>
      </c>
    </row>
    <row r="12" spans="1:8" ht="11.25">
      <c r="A12" s="87">
        <v>3</v>
      </c>
      <c r="B12" s="132"/>
      <c r="C12" s="87"/>
      <c r="D12" s="87"/>
      <c r="E12" s="88"/>
      <c r="F12" s="15">
        <f>IF(D12=0,"",E12*D12)</f>
      </c>
      <c r="G12" s="15">
        <f>IF(F12&lt;&gt;"",F12*0.24,"")</f>
      </c>
      <c r="H12" s="127">
        <f>IF(C12&lt;&gt;"",F12+G12,"")</f>
      </c>
    </row>
    <row r="13" spans="1:8" ht="11.25">
      <c r="A13" s="174" t="s">
        <v>435</v>
      </c>
      <c r="B13" s="175"/>
      <c r="C13" s="175"/>
      <c r="D13" s="175"/>
      <c r="E13" s="176"/>
      <c r="F13" s="89">
        <f>SUM(F10:F12)</f>
        <v>0</v>
      </c>
      <c r="G13" s="89">
        <f>SUM(G10:G12)</f>
        <v>0</v>
      </c>
      <c r="H13" s="128">
        <f>SUM(H10:H12)</f>
        <v>0</v>
      </c>
    </row>
    <row r="16" spans="1:8" ht="22.5">
      <c r="A16" s="180" t="s">
        <v>447</v>
      </c>
      <c r="B16" s="180"/>
      <c r="C16" s="180"/>
      <c r="D16" s="180"/>
      <c r="E16" s="180"/>
      <c r="F16" s="51" t="s">
        <v>7</v>
      </c>
      <c r="G16" s="51" t="s">
        <v>8</v>
      </c>
      <c r="H16" s="51" t="s">
        <v>9</v>
      </c>
    </row>
    <row r="17" spans="1:8" ht="11.25">
      <c r="A17" s="181" t="s">
        <v>448</v>
      </c>
      <c r="B17" s="181"/>
      <c r="C17" s="181"/>
      <c r="D17" s="181"/>
      <c r="E17" s="181"/>
      <c r="F17" s="52">
        <f>F6</f>
        <v>0</v>
      </c>
      <c r="G17" s="52">
        <f>G6</f>
        <v>0</v>
      </c>
      <c r="H17" s="129">
        <f>H6</f>
        <v>0</v>
      </c>
    </row>
    <row r="18" spans="1:8" ht="11.25">
      <c r="A18" s="181" t="s">
        <v>303</v>
      </c>
      <c r="B18" s="181"/>
      <c r="C18" s="181"/>
      <c r="D18" s="181"/>
      <c r="E18" s="181"/>
      <c r="F18" s="52">
        <f>F13</f>
        <v>0</v>
      </c>
      <c r="G18" s="52">
        <f>G13</f>
        <v>0</v>
      </c>
      <c r="H18" s="129">
        <f>H13</f>
        <v>0</v>
      </c>
    </row>
    <row r="19" spans="1:8" ht="11.25">
      <c r="A19" s="178" t="s">
        <v>298</v>
      </c>
      <c r="B19" s="178"/>
      <c r="C19" s="178"/>
      <c r="D19" s="178"/>
      <c r="E19" s="178"/>
      <c r="F19" s="125">
        <f>SUM(F17:F18)</f>
        <v>0</v>
      </c>
      <c r="G19" s="125">
        <f>SUM(G17:G18)</f>
        <v>0</v>
      </c>
      <c r="H19" s="53">
        <f>SUM(H17:H18)</f>
        <v>0</v>
      </c>
    </row>
    <row r="21" spans="1:8" ht="21.75" customHeight="1">
      <c r="A21" s="173" t="s">
        <v>444</v>
      </c>
      <c r="B21" s="173"/>
      <c r="C21" s="173"/>
      <c r="D21" s="173"/>
      <c r="E21" s="173"/>
      <c r="F21" s="173"/>
      <c r="G21" s="173"/>
      <c r="H21" s="173"/>
    </row>
    <row r="22" spans="1:8" ht="22.5">
      <c r="A22" s="85" t="s">
        <v>1</v>
      </c>
      <c r="B22" s="85" t="s">
        <v>446</v>
      </c>
      <c r="C22" s="85" t="s">
        <v>307</v>
      </c>
      <c r="D22" s="85" t="s">
        <v>299</v>
      </c>
      <c r="E22" s="86" t="s">
        <v>300</v>
      </c>
      <c r="F22" s="86" t="s">
        <v>301</v>
      </c>
      <c r="G22" s="86" t="s">
        <v>8</v>
      </c>
      <c r="H22" s="86" t="s">
        <v>9</v>
      </c>
    </row>
    <row r="23" spans="1:8" ht="33.75">
      <c r="A23" s="87">
        <v>1</v>
      </c>
      <c r="B23" s="134" t="s">
        <v>452</v>
      </c>
      <c r="C23" s="87"/>
      <c r="D23" s="87"/>
      <c r="E23" s="88"/>
      <c r="F23" s="15">
        <f>IF(D23=0,"",E23*D23)</f>
      </c>
      <c r="G23" s="15">
        <f>IF(F23&lt;&gt;"",F23*0.24,"")</f>
      </c>
      <c r="H23" s="127">
        <f>IF(C23&lt;&gt;"",F23+G23,"")</f>
      </c>
    </row>
    <row r="24" spans="1:8" ht="22.5">
      <c r="A24" s="87">
        <v>2</v>
      </c>
      <c r="B24" s="134" t="s">
        <v>451</v>
      </c>
      <c r="C24" s="87"/>
      <c r="D24" s="87"/>
      <c r="E24" s="88"/>
      <c r="F24" s="15">
        <f>IF(D24=0,"",E24*D24)</f>
      </c>
      <c r="G24" s="15">
        <f>IF(F24&lt;&gt;"",F24*0.24,"")</f>
      </c>
      <c r="H24" s="127">
        <f>IF(C24&lt;&gt;"",F24+G24,"")</f>
      </c>
    </row>
    <row r="25" spans="1:8" ht="11.25">
      <c r="A25" s="174" t="s">
        <v>7</v>
      </c>
      <c r="B25" s="175"/>
      <c r="C25" s="175"/>
      <c r="D25" s="175"/>
      <c r="E25" s="176"/>
      <c r="F25" s="89">
        <f>SUM(F23:F24)</f>
        <v>0</v>
      </c>
      <c r="G25" s="89">
        <f>SUM(G23:G24)</f>
        <v>0</v>
      </c>
      <c r="H25" s="128">
        <f>SUM(H23:H24)</f>
        <v>0</v>
      </c>
    </row>
    <row r="26" spans="2:8" ht="12.75">
      <c r="B26" s="130"/>
      <c r="H26" s="130"/>
    </row>
    <row r="27" spans="7:8" ht="25.5" customHeight="1">
      <c r="G27" s="179" t="s">
        <v>441</v>
      </c>
      <c r="H27" s="179"/>
    </row>
    <row r="28" spans="7:8" ht="11.25">
      <c r="G28" s="123"/>
      <c r="H28" s="122"/>
    </row>
    <row r="29" spans="7:8" ht="11.25">
      <c r="G29" s="123"/>
      <c r="H29" s="122"/>
    </row>
    <row r="30" spans="7:8" ht="11.25">
      <c r="G30" s="123"/>
      <c r="H30" s="122"/>
    </row>
    <row r="31" spans="7:8" ht="11.25">
      <c r="G31" s="177" t="s">
        <v>442</v>
      </c>
      <c r="H31" s="177"/>
    </row>
  </sheetData>
  <sheetProtection/>
  <mergeCells count="12">
    <mergeCell ref="A1:H1"/>
    <mergeCell ref="A8:H8"/>
    <mergeCell ref="A16:E16"/>
    <mergeCell ref="A17:E17"/>
    <mergeCell ref="A18:E18"/>
    <mergeCell ref="A21:H21"/>
    <mergeCell ref="A25:E25"/>
    <mergeCell ref="G31:H31"/>
    <mergeCell ref="A19:E19"/>
    <mergeCell ref="A6:E6"/>
    <mergeCell ref="A13:E13"/>
    <mergeCell ref="G27:H2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E29"/>
  <sheetViews>
    <sheetView zoomScaleSheetLayoutView="115" workbookViewId="0" topLeftCell="A1">
      <selection activeCell="C36" sqref="C36"/>
    </sheetView>
  </sheetViews>
  <sheetFormatPr defaultColWidth="9.00390625" defaultRowHeight="12.75"/>
  <cols>
    <col min="1" max="1" width="5.28125" style="106" customWidth="1"/>
    <col min="2" max="2" width="43.28125" style="96" customWidth="1"/>
    <col min="3" max="4" width="13.8515625" style="96" customWidth="1"/>
    <col min="5" max="5" width="14.7109375" style="96" customWidth="1"/>
    <col min="6" max="16384" width="9.00390625" style="96" customWidth="1"/>
  </cols>
  <sheetData>
    <row r="1" spans="1:5" ht="12.75" customHeight="1">
      <c r="A1" s="182" t="s">
        <v>464</v>
      </c>
      <c r="B1" s="182"/>
      <c r="C1" s="182"/>
      <c r="D1" s="182"/>
      <c r="E1" s="182"/>
    </row>
    <row r="2" spans="1:5" s="99" customFormat="1" ht="21">
      <c r="A2" s="97" t="s">
        <v>1</v>
      </c>
      <c r="B2" s="98" t="s">
        <v>449</v>
      </c>
      <c r="C2" s="97" t="s">
        <v>301</v>
      </c>
      <c r="D2" s="97" t="s">
        <v>8</v>
      </c>
      <c r="E2" s="98" t="s">
        <v>9</v>
      </c>
    </row>
    <row r="3" spans="1:5" ht="21">
      <c r="A3" s="100">
        <v>1</v>
      </c>
      <c r="B3" s="101" t="s">
        <v>450</v>
      </c>
      <c r="C3" s="102"/>
      <c r="D3" s="102">
        <f>IF(C3&lt;&gt;"",ROUND(C3*0.24,2),"")</f>
      </c>
      <c r="E3" s="102">
        <f>IF(C3&lt;&gt;"",C3+D3,"")</f>
      </c>
    </row>
    <row r="4" spans="1:5" ht="10.5">
      <c r="A4" s="100">
        <v>2</v>
      </c>
      <c r="B4" s="101" t="s">
        <v>453</v>
      </c>
      <c r="C4" s="102"/>
      <c r="D4" s="102">
        <f aca="true" t="shared" si="0" ref="D4:D11">IF(C4&lt;&gt;"",ROUND(C4*0.24,2),"")</f>
      </c>
      <c r="E4" s="102">
        <f aca="true" t="shared" si="1" ref="E4:E11">IF(C4&lt;&gt;"",C4+D4,"")</f>
      </c>
    </row>
    <row r="5" spans="1:5" ht="21">
      <c r="A5" s="100">
        <v>3</v>
      </c>
      <c r="B5" s="101" t="s">
        <v>458</v>
      </c>
      <c r="C5" s="102"/>
      <c r="D5" s="102">
        <f t="shared" si="0"/>
      </c>
      <c r="E5" s="102">
        <f t="shared" si="1"/>
      </c>
    </row>
    <row r="6" spans="1:5" ht="10.5">
      <c r="A6" s="100">
        <v>4</v>
      </c>
      <c r="B6" s="101" t="s">
        <v>454</v>
      </c>
      <c r="C6" s="102"/>
      <c r="D6" s="102">
        <f t="shared" si="0"/>
      </c>
      <c r="E6" s="102">
        <f t="shared" si="1"/>
      </c>
    </row>
    <row r="7" spans="1:5" ht="10.5">
      <c r="A7" s="100">
        <v>5</v>
      </c>
      <c r="B7" s="101" t="s">
        <v>0</v>
      </c>
      <c r="C7" s="102"/>
      <c r="D7" s="102">
        <f t="shared" si="0"/>
      </c>
      <c r="E7" s="102">
        <f t="shared" si="1"/>
      </c>
    </row>
    <row r="8" spans="1:5" ht="10.5">
      <c r="A8" s="100">
        <v>6</v>
      </c>
      <c r="B8" s="101" t="s">
        <v>460</v>
      </c>
      <c r="C8" s="102"/>
      <c r="D8" s="102">
        <f t="shared" si="0"/>
      </c>
      <c r="E8" s="102">
        <f t="shared" si="1"/>
      </c>
    </row>
    <row r="9" spans="1:5" ht="10.5">
      <c r="A9" s="100">
        <v>7</v>
      </c>
      <c r="B9" s="101" t="s">
        <v>459</v>
      </c>
      <c r="C9" s="102"/>
      <c r="D9" s="102">
        <f t="shared" si="0"/>
      </c>
      <c r="E9" s="102">
        <f t="shared" si="1"/>
      </c>
    </row>
    <row r="10" spans="1:5" ht="10.5">
      <c r="A10" s="100">
        <v>8</v>
      </c>
      <c r="B10" s="101" t="s">
        <v>455</v>
      </c>
      <c r="C10" s="102"/>
      <c r="D10" s="102">
        <f t="shared" si="0"/>
      </c>
      <c r="E10" s="102">
        <f t="shared" si="1"/>
      </c>
    </row>
    <row r="11" spans="1:5" ht="10.5">
      <c r="A11" s="100">
        <v>9</v>
      </c>
      <c r="B11" s="101" t="s">
        <v>456</v>
      </c>
      <c r="C11" s="102"/>
      <c r="D11" s="102">
        <f t="shared" si="0"/>
      </c>
      <c r="E11" s="102">
        <f t="shared" si="1"/>
      </c>
    </row>
    <row r="12" spans="1:5" s="104" customFormat="1" ht="10.5">
      <c r="A12" s="183" t="s">
        <v>7</v>
      </c>
      <c r="B12" s="183"/>
      <c r="C12" s="103">
        <f>SUM(C3:C11)</f>
        <v>0</v>
      </c>
      <c r="D12" s="103">
        <f>SUM(D3:D11)</f>
        <v>0</v>
      </c>
      <c r="E12" s="103">
        <f>SUM(E3:E11)</f>
        <v>0</v>
      </c>
    </row>
    <row r="13" spans="1:5" s="104" customFormat="1" ht="10.5">
      <c r="A13" s="135"/>
      <c r="B13" s="135"/>
      <c r="C13" s="136"/>
      <c r="D13" s="136"/>
      <c r="E13" s="136"/>
    </row>
    <row r="15" spans="1:5" ht="12.75" customHeight="1">
      <c r="A15" s="182" t="s">
        <v>461</v>
      </c>
      <c r="B15" s="182"/>
      <c r="C15" s="182"/>
      <c r="D15" s="182"/>
      <c r="E15" s="182"/>
    </row>
    <row r="16" spans="1:5" s="99" customFormat="1" ht="21">
      <c r="A16" s="97" t="s">
        <v>1</v>
      </c>
      <c r="B16" s="98" t="s">
        <v>449</v>
      </c>
      <c r="C16" s="97" t="s">
        <v>301</v>
      </c>
      <c r="D16" s="97" t="s">
        <v>8</v>
      </c>
      <c r="E16" s="98" t="s">
        <v>9</v>
      </c>
    </row>
    <row r="17" spans="1:5" ht="10.5">
      <c r="A17" s="100">
        <v>1</v>
      </c>
      <c r="B17" s="101" t="s">
        <v>457</v>
      </c>
      <c r="C17" s="102"/>
      <c r="D17" s="102">
        <f>IF(C17&lt;&gt;"",ROUND(C17*0.24,2),"")</f>
      </c>
      <c r="E17" s="102">
        <f>IF(C17&lt;&gt;"",C17+D17,"")</f>
      </c>
    </row>
    <row r="18" spans="1:5" ht="10.5">
      <c r="A18" s="100">
        <v>2</v>
      </c>
      <c r="B18" s="101" t="s">
        <v>455</v>
      </c>
      <c r="C18" s="102"/>
      <c r="D18" s="102">
        <f>IF(C18&lt;&gt;"",ROUND(C18*0.24,2),"")</f>
      </c>
      <c r="E18" s="102">
        <f>IF(C18&lt;&gt;"",C18+D18,"")</f>
      </c>
    </row>
    <row r="19" spans="1:5" ht="10.5">
      <c r="A19" s="100">
        <v>3</v>
      </c>
      <c r="B19" s="101" t="s">
        <v>456</v>
      </c>
      <c r="C19" s="102"/>
      <c r="D19" s="102">
        <f>IF(C19&lt;&gt;"",ROUND(C19*0.24,2),"")</f>
      </c>
      <c r="E19" s="102">
        <f>IF(C19&lt;&gt;"",C19+D19,"")</f>
      </c>
    </row>
    <row r="20" spans="1:5" ht="10.5">
      <c r="A20" s="100">
        <v>4</v>
      </c>
      <c r="B20" s="101" t="s">
        <v>454</v>
      </c>
      <c r="C20" s="102"/>
      <c r="D20" s="102">
        <f>IF(C20&lt;&gt;"",ROUND(C20*0.24,2),"")</f>
      </c>
      <c r="E20" s="102">
        <f>IF(C20&lt;&gt;"",C20+D20,"")</f>
      </c>
    </row>
    <row r="21" spans="1:5" s="104" customFormat="1" ht="10.5">
      <c r="A21" s="183" t="s">
        <v>7</v>
      </c>
      <c r="B21" s="183"/>
      <c r="C21" s="103">
        <f>SUM(C17:C20)</f>
        <v>0</v>
      </c>
      <c r="D21" s="103">
        <f>SUM(D17:D20)</f>
        <v>0</v>
      </c>
      <c r="E21" s="103">
        <f>SUM(E17:E20)</f>
        <v>0</v>
      </c>
    </row>
    <row r="23" s="105" customFormat="1" ht="11.25"/>
    <row r="24" spans="1:5" s="107" customFormat="1" ht="29.25" customHeight="1">
      <c r="A24" s="107" t="s">
        <v>401</v>
      </c>
      <c r="B24" s="184" t="s">
        <v>462</v>
      </c>
      <c r="C24" s="184"/>
      <c r="D24" s="184"/>
      <c r="E24" s="184"/>
    </row>
    <row r="25" spans="4:5" ht="10.5">
      <c r="D25" s="146" t="s">
        <v>441</v>
      </c>
      <c r="E25" s="146"/>
    </row>
    <row r="26" spans="4:5" ht="10.5">
      <c r="D26" s="54"/>
      <c r="E26" s="90"/>
    </row>
    <row r="27" spans="4:5" ht="10.5">
      <c r="D27" s="54"/>
      <c r="E27" s="90"/>
    </row>
    <row r="28" spans="4:5" ht="10.5">
      <c r="D28" s="54"/>
      <c r="E28" s="90"/>
    </row>
    <row r="29" spans="4:5" ht="10.5">
      <c r="D29" s="147" t="s">
        <v>442</v>
      </c>
      <c r="E29" s="147"/>
    </row>
  </sheetData>
  <sheetProtection/>
  <mergeCells count="7">
    <mergeCell ref="A1:E1"/>
    <mergeCell ref="A15:E15"/>
    <mergeCell ref="A21:B21"/>
    <mergeCell ref="D29:E29"/>
    <mergeCell ref="A12:B12"/>
    <mergeCell ref="B24:E24"/>
    <mergeCell ref="D25:E25"/>
  </mergeCells>
  <printOptions/>
  <pageMargins left="0.4330708661417323" right="0.31496062992125984" top="0.7086614173228347" bottom="0.6692913385826772" header="0.5118110236220472" footer="0.354330708661417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23"/>
  <sheetViews>
    <sheetView tabSelected="1" view="pageBreakPreview" zoomScaleSheetLayoutView="100" workbookViewId="0" topLeftCell="A1">
      <selection activeCell="C28" sqref="C28"/>
    </sheetView>
  </sheetViews>
  <sheetFormatPr defaultColWidth="9.00390625" defaultRowHeight="12.75"/>
  <cols>
    <col min="1" max="1" width="5.28125" style="72" customWidth="1"/>
    <col min="2" max="2" width="36.8515625" style="6" customWidth="1"/>
    <col min="3" max="3" width="10.140625" style="6" customWidth="1"/>
    <col min="4" max="4" width="10.7109375" style="6" customWidth="1"/>
    <col min="5" max="5" width="15.7109375" style="6" customWidth="1"/>
    <col min="6" max="16384" width="9.00390625" style="8" customWidth="1"/>
  </cols>
  <sheetData>
    <row r="1" spans="1:5" ht="19.5" customHeight="1">
      <c r="A1" s="191" t="s">
        <v>409</v>
      </c>
      <c r="B1" s="191"/>
      <c r="C1" s="191"/>
      <c r="D1" s="191"/>
      <c r="E1" s="191"/>
    </row>
    <row r="2" spans="1:5" ht="11.25">
      <c r="A2" s="70"/>
      <c r="B2" s="70"/>
      <c r="C2" s="70"/>
      <c r="D2" s="70"/>
      <c r="E2" s="70"/>
    </row>
    <row r="3" spans="1:5" s="6" customFormat="1" ht="12.75" customHeight="1">
      <c r="A3" s="192" t="s">
        <v>1</v>
      </c>
      <c r="B3" s="192" t="s">
        <v>4</v>
      </c>
      <c r="C3" s="192" t="s">
        <v>301</v>
      </c>
      <c r="D3" s="192" t="s">
        <v>8</v>
      </c>
      <c r="E3" s="193" t="s">
        <v>9</v>
      </c>
    </row>
    <row r="4" spans="1:5" s="6" customFormat="1" ht="11.25">
      <c r="A4" s="192"/>
      <c r="B4" s="192"/>
      <c r="C4" s="192"/>
      <c r="D4" s="192"/>
      <c r="E4" s="193"/>
    </row>
    <row r="5" spans="1:5" ht="11.25">
      <c r="A5" s="108">
        <v>1</v>
      </c>
      <c r="B5" s="109" t="str">
        <f>'Αγορά Γης-Απαλλοτριώσεις'!A1</f>
        <v>ΑΓΟΡΑ ΓΗΣ-ΑΠΑΛΛΟΤΡΙΩΣΕΙΣ</v>
      </c>
      <c r="C5" s="110">
        <f>'Αγορά Γης-Απαλλοτριώσεις'!C17</f>
        <v>0</v>
      </c>
      <c r="D5" s="110">
        <f>'Αγορά Γης-Απαλλοτριώσεις'!D17</f>
        <v>0</v>
      </c>
      <c r="E5" s="110">
        <f>'Αγορά Γης-Απαλλοτριώσεις'!E17</f>
        <v>0</v>
      </c>
    </row>
    <row r="6" spans="1:5" ht="24" customHeight="1">
      <c r="A6" s="108">
        <v>2</v>
      </c>
      <c r="B6" s="109" t="s">
        <v>304</v>
      </c>
      <c r="C6" s="110">
        <f>'Κτιριακές Εγκαταστάσεις'!I181</f>
        <v>0</v>
      </c>
      <c r="D6" s="110">
        <f>'Κτιριακές Εγκαταστάσεις'!J181</f>
        <v>0</v>
      </c>
      <c r="E6" s="110">
        <f>'Κτιριακές Εγκαταστάσεις'!K181</f>
        <v>0</v>
      </c>
    </row>
    <row r="7" spans="1:5" ht="22.5" customHeight="1">
      <c r="A7" s="108">
        <v>3</v>
      </c>
      <c r="B7" s="109" t="s">
        <v>463</v>
      </c>
      <c r="C7" s="110">
        <f>'Εξοπλισμός &amp; Μεταφορικά Μέσα'!F19</f>
        <v>0</v>
      </c>
      <c r="D7" s="110">
        <f>'Εξοπλισμός &amp; Μεταφορικά Μέσα'!G19</f>
        <v>0</v>
      </c>
      <c r="E7" s="110">
        <f>'Εξοπλισμός &amp; Μεταφορικά Μέσα'!H19</f>
        <v>0</v>
      </c>
    </row>
    <row r="8" spans="1:5" ht="22.5" customHeight="1">
      <c r="A8" s="108">
        <v>4</v>
      </c>
      <c r="B8" s="109" t="s">
        <v>444</v>
      </c>
      <c r="C8" s="110">
        <f>'Εξοπλισμός &amp; Μεταφορικά Μέσα'!F25</f>
        <v>0</v>
      </c>
      <c r="D8" s="110">
        <f>'Εξοπλισμός &amp; Μεταφορικά Μέσα'!G25</f>
        <v>0</v>
      </c>
      <c r="E8" s="110">
        <f>'Εξοπλισμός &amp; Μεταφορικά Μέσα'!H25</f>
        <v>0</v>
      </c>
    </row>
    <row r="9" spans="1:5" ht="21">
      <c r="A9" s="108">
        <v>5</v>
      </c>
      <c r="B9" s="109" t="s">
        <v>465</v>
      </c>
      <c r="C9" s="110">
        <f>'Μελέτες Υπηρεσίες'!C12</f>
        <v>0</v>
      </c>
      <c r="D9" s="110">
        <f>'Μελέτες Υπηρεσίες'!D12</f>
        <v>0</v>
      </c>
      <c r="E9" s="110">
        <f>'Μελέτες Υπηρεσίες'!E12</f>
        <v>0</v>
      </c>
    </row>
    <row r="10" spans="1:5" ht="11.25">
      <c r="A10" s="108">
        <v>6</v>
      </c>
      <c r="B10" s="109" t="s">
        <v>461</v>
      </c>
      <c r="C10" s="110">
        <f>'Μελέτες Υπηρεσίες'!C21</f>
        <v>0</v>
      </c>
      <c r="D10" s="110">
        <f>'Μελέτες Υπηρεσίες'!D21</f>
        <v>0</v>
      </c>
      <c r="E10" s="110">
        <f>'Μελέτες Υπηρεσίες'!E21</f>
        <v>0</v>
      </c>
    </row>
    <row r="11" spans="1:5" s="7" customFormat="1" ht="19.5" customHeight="1">
      <c r="A11" s="189" t="s">
        <v>439</v>
      </c>
      <c r="B11" s="190"/>
      <c r="C11" s="111">
        <f>SUM(C6:C10)</f>
        <v>0</v>
      </c>
      <c r="D11" s="111">
        <f>SUM(D6:D10)</f>
        <v>0</v>
      </c>
      <c r="E11" s="111">
        <f>SUM(E5:E10)</f>
        <v>0</v>
      </c>
    </row>
    <row r="12" ht="11.25">
      <c r="A12" s="71"/>
    </row>
    <row r="13" spans="1:2" ht="11.25">
      <c r="A13" s="7"/>
      <c r="B13" s="8"/>
    </row>
    <row r="14" spans="1:4" ht="12.75">
      <c r="A14" s="194" t="s">
        <v>440</v>
      </c>
      <c r="B14" s="195"/>
      <c r="C14" s="126" t="s">
        <v>305</v>
      </c>
      <c r="D14" s="12" t="s">
        <v>466</v>
      </c>
    </row>
    <row r="15" spans="1:5" ht="11.25">
      <c r="A15" s="185" t="s">
        <v>306</v>
      </c>
      <c r="B15" s="186"/>
      <c r="C15" s="137">
        <f>$C$11</f>
        <v>0</v>
      </c>
      <c r="D15" s="145">
        <v>1</v>
      </c>
      <c r="E15" s="120"/>
    </row>
    <row r="16" spans="1:4" ht="11.25">
      <c r="A16" s="187" t="s">
        <v>310</v>
      </c>
      <c r="B16" s="188"/>
      <c r="C16" s="137">
        <f>C15*D16</f>
        <v>0</v>
      </c>
      <c r="D16" s="145">
        <v>0.5</v>
      </c>
    </row>
    <row r="17" spans="1:4" ht="11.25">
      <c r="A17" s="187" t="s">
        <v>311</v>
      </c>
      <c r="B17" s="188"/>
      <c r="C17" s="137">
        <f>C16*D17</f>
        <v>0</v>
      </c>
      <c r="D17" s="145">
        <f>$D$15-$D$16</f>
        <v>0.5</v>
      </c>
    </row>
    <row r="18" spans="1:3" ht="11.25">
      <c r="A18" s="138"/>
      <c r="B18" s="119"/>
      <c r="C18" s="139"/>
    </row>
    <row r="19" spans="4:5" ht="11.25">
      <c r="D19" s="146" t="s">
        <v>441</v>
      </c>
      <c r="E19" s="146"/>
    </row>
    <row r="20" spans="4:5" ht="11.25">
      <c r="D20" s="54"/>
      <c r="E20" s="90"/>
    </row>
    <row r="21" spans="4:5" ht="11.25">
      <c r="D21" s="54"/>
      <c r="E21" s="90"/>
    </row>
    <row r="22" spans="4:5" ht="11.25">
      <c r="D22" s="54"/>
      <c r="E22" s="90"/>
    </row>
    <row r="23" spans="4:5" ht="11.25">
      <c r="D23" s="147" t="s">
        <v>442</v>
      </c>
      <c r="E23" s="147"/>
    </row>
  </sheetData>
  <sheetProtection/>
  <mergeCells count="13">
    <mergeCell ref="A1:E1"/>
    <mergeCell ref="A3:A4"/>
    <mergeCell ref="B3:B4"/>
    <mergeCell ref="C3:C4"/>
    <mergeCell ref="D3:D4"/>
    <mergeCell ref="E3:E4"/>
    <mergeCell ref="A15:B15"/>
    <mergeCell ref="A16:B16"/>
    <mergeCell ref="A17:B17"/>
    <mergeCell ref="A11:B11"/>
    <mergeCell ref="D19:E19"/>
    <mergeCell ref="D23:E23"/>
    <mergeCell ref="A14:B14"/>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Μαριλού</cp:lastModifiedBy>
  <cp:lastPrinted>2018-03-21T06:52:24Z</cp:lastPrinted>
  <dcterms:created xsi:type="dcterms:W3CDTF">1997-01-24T12:53:32Z</dcterms:created>
  <dcterms:modified xsi:type="dcterms:W3CDTF">2018-05-09T08:15:33Z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